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0115" windowHeight="8205" tabRatio="753" firstSheet="1" activeTab="1"/>
  </bookViews>
  <sheets>
    <sheet name="AYIRAMTHENGU" sheetId="1" r:id="rId1"/>
    <sheet name="AZHIKKAL" sheetId="2" r:id="rId2"/>
    <sheet name="ASRAAMAM" sheetId="3" r:id="rId3"/>
    <sheet name="SHAKTIKULANGARA" sheetId="4" r:id="rId4"/>
    <sheet name="CHERIKADAVU" sheetId="5" r:id="rId5"/>
    <sheet name="MUNROE ISLAND" sheetId="6" r:id="rId6"/>
    <sheet name="KOLLAM" sheetId="7" r:id="rId7"/>
    <sheet name="jaccard's index" sheetId="8" r:id="rId8"/>
    <sheet name="Sheet1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<sst xmlns="http://schemas.openxmlformats.org/spreadsheetml/2006/main" count="838" uniqueCount="67">
  <si>
    <t>AYIRAMTHENGU</t>
  </si>
  <si>
    <t>Sl No.</t>
  </si>
  <si>
    <t>Name of the species</t>
  </si>
  <si>
    <t>Frequency</t>
  </si>
  <si>
    <t>Rel.Frequency</t>
  </si>
  <si>
    <t>Density(Stems/ha)</t>
  </si>
  <si>
    <t>Rel.Density</t>
  </si>
  <si>
    <t>Basal Area(m²/ha)</t>
  </si>
  <si>
    <t>Rel.Basal Area</t>
  </si>
  <si>
    <t>IVI</t>
  </si>
  <si>
    <t>Rel. IVI</t>
  </si>
  <si>
    <t>Abundance</t>
  </si>
  <si>
    <t>Rel.Abundance</t>
  </si>
  <si>
    <t>Avicennia marina</t>
  </si>
  <si>
    <t>Avicennia officinalis</t>
  </si>
  <si>
    <t>Rhizophora apiculata</t>
  </si>
  <si>
    <t>Excoecaria agallocha</t>
  </si>
  <si>
    <t>Rhizophora mucronata</t>
  </si>
  <si>
    <t>Aegiceras corniculatum</t>
  </si>
  <si>
    <t>Bruguiera cylindrica</t>
  </si>
  <si>
    <t>Lumnitzera racemosa</t>
  </si>
  <si>
    <t>Sonneratia caseolaris</t>
  </si>
  <si>
    <t>Shannon Index(H')</t>
  </si>
  <si>
    <t>H max</t>
  </si>
  <si>
    <t>Equitability(e)</t>
  </si>
  <si>
    <t>Simpson´s Index(D)</t>
  </si>
  <si>
    <t>Species richness(d)</t>
  </si>
  <si>
    <t>AZHIKKAL</t>
  </si>
  <si>
    <t>ASRAAMAM</t>
  </si>
  <si>
    <t>Bruguiera gymnorrhiza</t>
  </si>
  <si>
    <t>SHAKTIKULANGARA</t>
  </si>
  <si>
    <t>Sonneratia alba</t>
  </si>
  <si>
    <t>Ceriops tagal</t>
  </si>
  <si>
    <t>Simpson´s Index(cd)</t>
  </si>
  <si>
    <t>CHERIKADAVU</t>
  </si>
  <si>
    <t>MUNROE ISLAND</t>
  </si>
  <si>
    <t>KOLLAM</t>
  </si>
  <si>
    <t>Total Diversity Indices</t>
  </si>
  <si>
    <t>s</t>
  </si>
  <si>
    <t>Jaccards Index</t>
  </si>
  <si>
    <t>Location</t>
  </si>
  <si>
    <t>Ayiramthengu</t>
  </si>
  <si>
    <t>Azhikkal</t>
  </si>
  <si>
    <t xml:space="preserve">Asraamam </t>
  </si>
  <si>
    <t>Shaktikulangara</t>
  </si>
  <si>
    <t>Cherikadavu</t>
  </si>
  <si>
    <t>Munroe Island</t>
  </si>
  <si>
    <t xml:space="preserve">       —</t>
  </si>
  <si>
    <t xml:space="preserve">     —</t>
  </si>
  <si>
    <t xml:space="preserve">      —      </t>
  </si>
  <si>
    <t xml:space="preserve">          —</t>
  </si>
  <si>
    <t>Asraamam</t>
  </si>
  <si>
    <t>Name of the Species</t>
  </si>
  <si>
    <t>F</t>
  </si>
  <si>
    <t>D</t>
  </si>
  <si>
    <t>A</t>
  </si>
  <si>
    <t>BA</t>
  </si>
  <si>
    <t>-</t>
  </si>
  <si>
    <r>
      <t>*F=Frequency (%), D = Density (ha</t>
    </r>
    <r>
      <rPr>
        <vertAlign val="superscript"/>
        <sz val="10"/>
        <color indexed="8"/>
        <rFont val="Times New Roman"/>
        <family val="1"/>
      </rPr>
      <t>-1</t>
    </r>
    <r>
      <rPr>
        <sz val="10"/>
        <color indexed="8"/>
        <rFont val="Times New Roman"/>
        <family val="1"/>
      </rPr>
      <t>), BA = Basal Area (m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ha</t>
    </r>
    <r>
      <rPr>
        <vertAlign val="superscript"/>
        <sz val="10"/>
        <color indexed="8"/>
        <rFont val="Times New Roman"/>
        <family val="1"/>
      </rPr>
      <t>-1</t>
    </r>
    <r>
      <rPr>
        <sz val="10"/>
        <color indexed="8"/>
        <rFont val="Times New Roman"/>
        <family val="1"/>
      </rPr>
      <t>)</t>
    </r>
  </si>
  <si>
    <t>,A=Abundance,"-"Species absent</t>
  </si>
  <si>
    <t>RF</t>
  </si>
  <si>
    <t>RD</t>
  </si>
  <si>
    <t>RBA</t>
  </si>
  <si>
    <t>RIVI</t>
  </si>
  <si>
    <t xml:space="preserve">                                     *</t>
  </si>
  <si>
    <t>RF = Relative Frequency, RD= Relative Density,RBA= Relative Basal Area,IVI= Importance Value Index,RIVI= Relative Importance Value Index, "-"= Species absent</t>
  </si>
  <si>
    <t>Name of the locality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</si>
</sst>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2"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6"/>
      <color indexed="63"/>
      <name val="Times New Roman"/>
      <family val="1"/>
    </font>
    <font>
      <i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7" borderId="1" applyNumberFormat="0" applyAlignment="0" applyProtection="0"/>
    <xf numFmtId="0" fontId="20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5" fillId="1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8" borderId="7" applyNumberFormat="0" applyFont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7" fillId="4" borderId="0" applyNumberFormat="0" applyBorder="0" applyAlignment="0" applyProtection="0"/>
    <xf numFmtId="0" fontId="38" fillId="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28" fillId="24" borderId="0" applyNumberFormat="0" applyBorder="0" applyAlignment="0" applyProtection="0"/>
    <xf numFmtId="0" fontId="23" fillId="7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2" fontId="3" fillId="0" borderId="0" xfId="5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2" fontId="5" fillId="0" borderId="0" xfId="55" applyNumberFormat="1" applyFont="1" applyAlignment="1">
      <alignment/>
    </xf>
    <xf numFmtId="17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5" fillId="0" borderId="15" xfId="0" applyNumberFormat="1" applyFont="1" applyBorder="1" applyAlignment="1">
      <alignment horizontal="centerContinuous"/>
    </xf>
    <xf numFmtId="2" fontId="5" fillId="0" borderId="16" xfId="0" applyNumberFormat="1" applyFont="1" applyBorder="1" applyAlignment="1">
      <alignment horizontal="centerContinuous"/>
    </xf>
    <xf numFmtId="2" fontId="5" fillId="0" borderId="17" xfId="0" applyNumberFormat="1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2" fontId="8" fillId="0" borderId="15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Continuous"/>
    </xf>
    <xf numFmtId="2" fontId="8" fillId="0" borderId="17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Font="1" applyBorder="1" applyAlignment="1">
      <alignment horizontal="centerContinuous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="120" zoomScaleNormal="120" zoomScalePageLayoutView="0" workbookViewId="0" topLeftCell="A1">
      <selection activeCell="B11" sqref="B11"/>
    </sheetView>
  </sheetViews>
  <sheetFormatPr defaultColWidth="9.140625" defaultRowHeight="15"/>
  <cols>
    <col min="1" max="1" width="7.421875" style="0" customWidth="1"/>
    <col min="2" max="2" width="23.7109375" style="0" customWidth="1"/>
    <col min="3" max="3" width="17.8515625" style="0" customWidth="1"/>
    <col min="4" max="4" width="16.28125" style="0" customWidth="1"/>
    <col min="5" max="5" width="18.7109375" style="0" customWidth="1"/>
    <col min="6" max="6" width="20.421875" style="0" customWidth="1"/>
    <col min="7" max="7" width="18.8515625" style="0" customWidth="1"/>
    <col min="8" max="8" width="16.8515625" style="0" customWidth="1"/>
    <col min="9" max="9" width="11.57421875" style="0" customWidth="1"/>
    <col min="10" max="10" width="11.8515625" style="0" customWidth="1"/>
    <col min="11" max="11" width="14.421875" style="0" customWidth="1"/>
    <col min="12" max="12" width="16.28125" style="0" customWidth="1"/>
  </cols>
  <sheetData>
    <row r="1" s="10" customFormat="1" ht="15.75">
      <c r="B1" s="10" t="s">
        <v>0</v>
      </c>
    </row>
    <row r="2" s="10" customFormat="1" ht="15.75"/>
    <row r="3" spans="1:12" s="10" customFormat="1" ht="15.7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10" customFormat="1" ht="15.75">
      <c r="A4" s="10">
        <v>1</v>
      </c>
      <c r="B4" s="11" t="s">
        <v>13</v>
      </c>
      <c r="C4" s="12">
        <v>100</v>
      </c>
      <c r="D4" s="10">
        <v>18.52</v>
      </c>
      <c r="E4" s="10">
        <v>5361</v>
      </c>
      <c r="F4" s="10">
        <v>30.83</v>
      </c>
      <c r="G4" s="12">
        <v>32.05</v>
      </c>
      <c r="H4" s="10">
        <v>33.49</v>
      </c>
      <c r="I4" s="10">
        <v>82.84</v>
      </c>
      <c r="J4" s="12">
        <v>27.61</v>
      </c>
      <c r="K4" s="12">
        <v>13.4</v>
      </c>
      <c r="L4" s="12">
        <v>20.9</v>
      </c>
    </row>
    <row r="5" spans="1:12" s="10" customFormat="1" ht="15.75">
      <c r="A5" s="10">
        <v>2</v>
      </c>
      <c r="B5" s="11" t="s">
        <v>14</v>
      </c>
      <c r="C5" s="12">
        <v>80</v>
      </c>
      <c r="D5" s="10">
        <v>14.81</v>
      </c>
      <c r="E5" s="10">
        <v>3067</v>
      </c>
      <c r="F5" s="10">
        <v>17.64</v>
      </c>
      <c r="G5" s="12">
        <v>16.01</v>
      </c>
      <c r="H5" s="10">
        <v>16.73</v>
      </c>
      <c r="I5" s="10">
        <v>49.18</v>
      </c>
      <c r="J5" s="12">
        <v>16.39</v>
      </c>
      <c r="K5" s="12">
        <v>9.58</v>
      </c>
      <c r="L5" s="12">
        <v>14.94</v>
      </c>
    </row>
    <row r="6" spans="1:12" s="10" customFormat="1" ht="15.75">
      <c r="A6" s="10">
        <v>3</v>
      </c>
      <c r="B6" s="11" t="s">
        <v>15</v>
      </c>
      <c r="C6" s="12">
        <v>73.33</v>
      </c>
      <c r="D6" s="10">
        <v>13.58</v>
      </c>
      <c r="E6" s="10">
        <v>2134</v>
      </c>
      <c r="F6" s="10">
        <v>12.27</v>
      </c>
      <c r="G6" s="12">
        <v>13.9</v>
      </c>
      <c r="H6" s="10">
        <v>14.53</v>
      </c>
      <c r="I6" s="10">
        <v>40.38</v>
      </c>
      <c r="J6" s="12">
        <v>13.46</v>
      </c>
      <c r="K6" s="12">
        <v>7.45</v>
      </c>
      <c r="L6" s="12">
        <v>11.62</v>
      </c>
    </row>
    <row r="7" spans="1:12" s="10" customFormat="1" ht="15.75">
      <c r="A7" s="10">
        <v>4</v>
      </c>
      <c r="B7" s="11" t="s">
        <v>16</v>
      </c>
      <c r="C7" s="12">
        <v>60</v>
      </c>
      <c r="D7" s="10">
        <v>11.11</v>
      </c>
      <c r="E7" s="10">
        <v>1894</v>
      </c>
      <c r="F7" s="10">
        <v>10.87</v>
      </c>
      <c r="G7" s="12">
        <v>7.5</v>
      </c>
      <c r="H7" s="10">
        <v>7.84</v>
      </c>
      <c r="I7" s="10">
        <v>29.82</v>
      </c>
      <c r="J7" s="12">
        <v>9.94</v>
      </c>
      <c r="K7" s="12">
        <v>7.89</v>
      </c>
      <c r="L7" s="12">
        <v>12.31</v>
      </c>
    </row>
    <row r="8" spans="1:12" s="10" customFormat="1" ht="15.75">
      <c r="A8" s="10">
        <v>5</v>
      </c>
      <c r="B8" s="11" t="s">
        <v>17</v>
      </c>
      <c r="C8" s="12">
        <v>66.67</v>
      </c>
      <c r="D8" s="10">
        <v>12.35</v>
      </c>
      <c r="E8" s="10">
        <v>1707</v>
      </c>
      <c r="F8" s="10">
        <v>9.82</v>
      </c>
      <c r="G8" s="12">
        <v>13.5</v>
      </c>
      <c r="H8" s="10">
        <v>14.11</v>
      </c>
      <c r="I8" s="10">
        <v>36.28</v>
      </c>
      <c r="J8" s="12">
        <v>12.09</v>
      </c>
      <c r="K8" s="12">
        <v>6.4</v>
      </c>
      <c r="L8" s="12">
        <v>9.98</v>
      </c>
    </row>
    <row r="9" spans="1:12" s="10" customFormat="1" ht="15.75">
      <c r="A9" s="10">
        <v>6</v>
      </c>
      <c r="B9" s="11" t="s">
        <v>18</v>
      </c>
      <c r="C9" s="12">
        <v>53.33</v>
      </c>
      <c r="D9" s="10">
        <v>9.88</v>
      </c>
      <c r="E9" s="10">
        <v>1520</v>
      </c>
      <c r="F9" s="10">
        <v>8.74</v>
      </c>
      <c r="G9" s="12">
        <v>6.8</v>
      </c>
      <c r="H9" s="10">
        <v>7.11</v>
      </c>
      <c r="I9" s="10">
        <v>25.73</v>
      </c>
      <c r="J9" s="12">
        <v>8.58</v>
      </c>
      <c r="K9" s="12">
        <v>7.13</v>
      </c>
      <c r="L9" s="12">
        <v>11.12</v>
      </c>
    </row>
    <row r="10" spans="1:12" s="10" customFormat="1" ht="15.75">
      <c r="A10" s="10">
        <v>7</v>
      </c>
      <c r="B10" s="11" t="s">
        <v>19</v>
      </c>
      <c r="C10" s="12">
        <v>60</v>
      </c>
      <c r="D10" s="10">
        <v>11.11</v>
      </c>
      <c r="E10" s="10">
        <v>1067</v>
      </c>
      <c r="F10" s="10">
        <v>6.14</v>
      </c>
      <c r="G10" s="12">
        <v>3.89</v>
      </c>
      <c r="H10" s="10">
        <v>4.07</v>
      </c>
      <c r="I10" s="10">
        <v>21.32</v>
      </c>
      <c r="J10" s="12">
        <v>7.11</v>
      </c>
      <c r="K10" s="12">
        <v>4.44</v>
      </c>
      <c r="L10" s="12">
        <v>6.92</v>
      </c>
    </row>
    <row r="11" spans="1:12" s="10" customFormat="1" ht="15.75">
      <c r="A11" s="10">
        <v>8</v>
      </c>
      <c r="B11" s="11" t="s">
        <v>20</v>
      </c>
      <c r="C11" s="12">
        <v>40</v>
      </c>
      <c r="D11" s="10">
        <v>7.41</v>
      </c>
      <c r="E11" s="10">
        <v>560</v>
      </c>
      <c r="F11" s="10">
        <v>3.22</v>
      </c>
      <c r="G11" s="12">
        <v>1.59</v>
      </c>
      <c r="H11" s="10">
        <v>1.66</v>
      </c>
      <c r="I11" s="10">
        <v>12.29</v>
      </c>
      <c r="J11" s="12">
        <v>4.1</v>
      </c>
      <c r="K11" s="12">
        <v>4.83</v>
      </c>
      <c r="L11" s="12">
        <v>7.53</v>
      </c>
    </row>
    <row r="12" spans="1:12" s="10" customFormat="1" ht="15.75">
      <c r="A12" s="10">
        <v>9</v>
      </c>
      <c r="B12" s="11" t="s">
        <v>21</v>
      </c>
      <c r="C12" s="12">
        <v>6.67</v>
      </c>
      <c r="D12" s="10">
        <v>1.24</v>
      </c>
      <c r="E12" s="10">
        <v>80</v>
      </c>
      <c r="F12" s="10">
        <v>0.46</v>
      </c>
      <c r="G12" s="12">
        <v>0.45</v>
      </c>
      <c r="H12" s="10">
        <v>0.47</v>
      </c>
      <c r="I12" s="10">
        <v>2.17</v>
      </c>
      <c r="J12" s="12">
        <v>0.72</v>
      </c>
      <c r="K12" s="12">
        <v>3</v>
      </c>
      <c r="L12" s="12">
        <v>4.68</v>
      </c>
    </row>
    <row r="13" spans="3:12" s="10" customFormat="1" ht="15.75">
      <c r="C13" s="12">
        <v>540</v>
      </c>
      <c r="E13" s="10">
        <v>17390</v>
      </c>
      <c r="G13" s="12">
        <v>95.69</v>
      </c>
      <c r="J13" s="12"/>
      <c r="K13" s="12">
        <v>64.12</v>
      </c>
      <c r="L13" s="12"/>
    </row>
    <row r="14" s="10" customFormat="1" ht="15.75"/>
    <row r="15" s="10" customFormat="1" ht="15.75"/>
    <row r="16" spans="3:7" s="10" customFormat="1" ht="15.75">
      <c r="C16" s="10" t="s">
        <v>22</v>
      </c>
      <c r="D16" s="10" t="s">
        <v>23</v>
      </c>
      <c r="E16" s="10" t="s">
        <v>24</v>
      </c>
      <c r="F16" s="10" t="s">
        <v>25</v>
      </c>
      <c r="G16" s="10" t="s">
        <v>26</v>
      </c>
    </row>
    <row r="17" spans="3:7" s="10" customFormat="1" ht="15.75">
      <c r="C17" s="10">
        <v>2.763</v>
      </c>
      <c r="D17" s="14">
        <v>3.17</v>
      </c>
      <c r="E17" s="10">
        <v>0.872</v>
      </c>
      <c r="F17" s="10">
        <v>0.825</v>
      </c>
      <c r="G17" s="10">
        <v>0.819</v>
      </c>
    </row>
    <row r="18" s="10" customFormat="1" ht="15.75"/>
    <row r="19" s="10" customFormat="1" ht="15.75"/>
    <row r="20" s="10" customFormat="1" ht="15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AT33"/>
  <sheetViews>
    <sheetView zoomScalePageLayoutView="0" workbookViewId="0" topLeftCell="G1">
      <selection activeCell="Z20" sqref="Z20"/>
    </sheetView>
  </sheetViews>
  <sheetFormatPr defaultColWidth="9.140625" defaultRowHeight="15"/>
  <cols>
    <col min="3" max="3" width="5.8515625" style="0" customWidth="1"/>
    <col min="4" max="4" width="23.140625" style="0" customWidth="1"/>
    <col min="5" max="34" width="6.28125" style="0" customWidth="1"/>
  </cols>
  <sheetData>
    <row r="3" spans="3:34" ht="15">
      <c r="C3" s="29"/>
      <c r="D3" s="29"/>
      <c r="E3" s="66" t="s">
        <v>41</v>
      </c>
      <c r="F3" s="66"/>
      <c r="G3" s="66"/>
      <c r="H3" s="66"/>
      <c r="I3" s="66"/>
      <c r="J3" s="66" t="s">
        <v>42</v>
      </c>
      <c r="K3" s="66"/>
      <c r="L3" s="66"/>
      <c r="M3" s="66"/>
      <c r="N3" s="66"/>
      <c r="O3" s="66" t="s">
        <v>51</v>
      </c>
      <c r="P3" s="66"/>
      <c r="Q3" s="66"/>
      <c r="R3" s="66"/>
      <c r="S3" s="66"/>
      <c r="T3" s="66" t="s">
        <v>44</v>
      </c>
      <c r="U3" s="66"/>
      <c r="V3" s="66"/>
      <c r="W3" s="66"/>
      <c r="X3" s="66"/>
      <c r="Y3" s="66" t="s">
        <v>45</v>
      </c>
      <c r="Z3" s="66"/>
      <c r="AA3" s="66"/>
      <c r="AB3" s="66"/>
      <c r="AC3" s="66"/>
      <c r="AD3" s="66" t="s">
        <v>46</v>
      </c>
      <c r="AE3" s="66"/>
      <c r="AF3" s="66"/>
      <c r="AG3" s="66"/>
      <c r="AH3" s="66"/>
    </row>
    <row r="4" spans="3:34" ht="15">
      <c r="C4" s="29" t="s">
        <v>1</v>
      </c>
      <c r="D4" s="30" t="s">
        <v>52</v>
      </c>
      <c r="E4" s="30" t="s">
        <v>60</v>
      </c>
      <c r="F4" s="30" t="s">
        <v>61</v>
      </c>
      <c r="G4" s="30" t="s">
        <v>62</v>
      </c>
      <c r="H4" s="30" t="s">
        <v>9</v>
      </c>
      <c r="I4" s="30" t="s">
        <v>63</v>
      </c>
      <c r="J4" s="30" t="s">
        <v>60</v>
      </c>
      <c r="K4" s="30" t="s">
        <v>61</v>
      </c>
      <c r="L4" s="30" t="s">
        <v>62</v>
      </c>
      <c r="M4" s="30" t="s">
        <v>9</v>
      </c>
      <c r="N4" s="30" t="s">
        <v>63</v>
      </c>
      <c r="O4" s="30" t="s">
        <v>60</v>
      </c>
      <c r="P4" s="30" t="s">
        <v>61</v>
      </c>
      <c r="Q4" s="30" t="s">
        <v>62</v>
      </c>
      <c r="R4" s="30" t="s">
        <v>9</v>
      </c>
      <c r="S4" s="30" t="s">
        <v>63</v>
      </c>
      <c r="T4" s="30" t="s">
        <v>60</v>
      </c>
      <c r="U4" s="30" t="s">
        <v>61</v>
      </c>
      <c r="V4" s="30" t="s">
        <v>62</v>
      </c>
      <c r="W4" s="30" t="s">
        <v>9</v>
      </c>
      <c r="X4" s="30" t="s">
        <v>63</v>
      </c>
      <c r="Y4" s="30" t="s">
        <v>60</v>
      </c>
      <c r="Z4" s="30" t="s">
        <v>61</v>
      </c>
      <c r="AA4" s="30" t="s">
        <v>62</v>
      </c>
      <c r="AB4" s="30" t="s">
        <v>9</v>
      </c>
      <c r="AC4" s="30" t="s">
        <v>63</v>
      </c>
      <c r="AD4" s="30" t="s">
        <v>60</v>
      </c>
      <c r="AE4" s="30" t="s">
        <v>61</v>
      </c>
      <c r="AF4" s="30" t="s">
        <v>62</v>
      </c>
      <c r="AG4" s="30" t="s">
        <v>9</v>
      </c>
      <c r="AH4" s="30" t="s">
        <v>63</v>
      </c>
    </row>
    <row r="5" spans="3:34" ht="15">
      <c r="C5" s="30">
        <v>1</v>
      </c>
      <c r="D5" s="33" t="s">
        <v>18</v>
      </c>
      <c r="E5" s="30">
        <v>9.88</v>
      </c>
      <c r="F5" s="30">
        <v>8.74</v>
      </c>
      <c r="G5" s="30">
        <v>7.11</v>
      </c>
      <c r="H5" s="30">
        <v>25.73</v>
      </c>
      <c r="I5" s="32">
        <v>8.58</v>
      </c>
      <c r="J5" s="30">
        <v>7.89</v>
      </c>
      <c r="K5" s="32">
        <v>6.87</v>
      </c>
      <c r="L5" s="32">
        <v>5.27</v>
      </c>
      <c r="M5" s="30">
        <v>20.03</v>
      </c>
      <c r="N5" s="32">
        <v>6.68</v>
      </c>
      <c r="O5" s="21" t="s">
        <v>57</v>
      </c>
      <c r="P5" s="21" t="s">
        <v>57</v>
      </c>
      <c r="Q5" s="21" t="s">
        <v>57</v>
      </c>
      <c r="R5" s="21" t="s">
        <v>57</v>
      </c>
      <c r="S5" s="21" t="s">
        <v>57</v>
      </c>
      <c r="T5" s="32">
        <v>8.54</v>
      </c>
      <c r="U5" s="32">
        <v>6.59</v>
      </c>
      <c r="V5" s="32">
        <v>4.92</v>
      </c>
      <c r="W5" s="32">
        <v>20.05</v>
      </c>
      <c r="X5" s="32">
        <v>6.68</v>
      </c>
      <c r="Y5" s="31">
        <v>33.33</v>
      </c>
      <c r="Z5" s="31">
        <v>45.15</v>
      </c>
      <c r="AA5" s="31">
        <v>43.24</v>
      </c>
      <c r="AB5" s="31">
        <v>121.72</v>
      </c>
      <c r="AC5" s="31">
        <v>40.57</v>
      </c>
      <c r="AD5" s="21" t="s">
        <v>57</v>
      </c>
      <c r="AE5" s="21" t="s">
        <v>57</v>
      </c>
      <c r="AF5" s="21" t="s">
        <v>57</v>
      </c>
      <c r="AG5" s="21" t="s">
        <v>57</v>
      </c>
      <c r="AH5" s="21" t="s">
        <v>57</v>
      </c>
    </row>
    <row r="6" spans="3:34" ht="15">
      <c r="C6" s="30">
        <v>2</v>
      </c>
      <c r="D6" s="33" t="s">
        <v>13</v>
      </c>
      <c r="E6" s="30">
        <v>18.52</v>
      </c>
      <c r="F6" s="30">
        <v>30.83</v>
      </c>
      <c r="G6" s="30">
        <v>33.49</v>
      </c>
      <c r="H6" s="30">
        <v>82.84</v>
      </c>
      <c r="I6" s="32">
        <v>27.61</v>
      </c>
      <c r="J6" s="32">
        <v>39.47</v>
      </c>
      <c r="K6" s="32">
        <v>52.13</v>
      </c>
      <c r="L6" s="32">
        <v>44.73</v>
      </c>
      <c r="M6" s="32">
        <v>136.33</v>
      </c>
      <c r="N6" s="32">
        <v>45.44</v>
      </c>
      <c r="O6" s="32">
        <v>23.53</v>
      </c>
      <c r="P6" s="32">
        <v>23.19</v>
      </c>
      <c r="Q6" s="32">
        <v>15.08</v>
      </c>
      <c r="R6" s="32">
        <v>61.8</v>
      </c>
      <c r="S6" s="32">
        <v>20.6</v>
      </c>
      <c r="T6" s="32">
        <v>18.29</v>
      </c>
      <c r="U6" s="32">
        <v>24.25</v>
      </c>
      <c r="V6" s="32">
        <v>26.2</v>
      </c>
      <c r="W6" s="32">
        <v>68.74</v>
      </c>
      <c r="X6" s="32">
        <v>22.91</v>
      </c>
      <c r="Y6" s="31">
        <v>21.43</v>
      </c>
      <c r="Z6" s="31">
        <v>17.5</v>
      </c>
      <c r="AA6" s="31">
        <v>15.72</v>
      </c>
      <c r="AB6" s="31">
        <v>54.65</v>
      </c>
      <c r="AC6" s="31">
        <v>18.22</v>
      </c>
      <c r="AD6" s="32">
        <v>16.13</v>
      </c>
      <c r="AE6" s="32">
        <v>15.45</v>
      </c>
      <c r="AF6" s="32">
        <v>11.35</v>
      </c>
      <c r="AG6" s="32">
        <v>42.93</v>
      </c>
      <c r="AH6" s="32">
        <v>14.31</v>
      </c>
    </row>
    <row r="7" spans="3:34" ht="15">
      <c r="C7" s="30">
        <v>3</v>
      </c>
      <c r="D7" s="33" t="s">
        <v>14</v>
      </c>
      <c r="E7" s="30">
        <v>14.81</v>
      </c>
      <c r="F7" s="30">
        <v>17.64</v>
      </c>
      <c r="G7" s="30">
        <v>16.73</v>
      </c>
      <c r="H7" s="30">
        <v>49.18</v>
      </c>
      <c r="I7" s="32">
        <v>16.39</v>
      </c>
      <c r="J7" s="21" t="s">
        <v>57</v>
      </c>
      <c r="K7" s="21" t="s">
        <v>57</v>
      </c>
      <c r="L7" s="21" t="s">
        <v>57</v>
      </c>
      <c r="M7" s="21" t="s">
        <v>57</v>
      </c>
      <c r="N7" s="21" t="s">
        <v>57</v>
      </c>
      <c r="O7" s="32">
        <v>27.45</v>
      </c>
      <c r="P7" s="32">
        <v>40.15</v>
      </c>
      <c r="Q7" s="32">
        <v>64.31</v>
      </c>
      <c r="R7" s="32">
        <v>131.91</v>
      </c>
      <c r="S7" s="30">
        <v>43.97</v>
      </c>
      <c r="T7" s="32">
        <v>3.66</v>
      </c>
      <c r="U7" s="32">
        <v>3.59</v>
      </c>
      <c r="V7" s="32">
        <v>3.7</v>
      </c>
      <c r="W7" s="32">
        <v>10.95</v>
      </c>
      <c r="X7" s="32">
        <v>3.65</v>
      </c>
      <c r="Y7" s="31">
        <v>7.14</v>
      </c>
      <c r="Z7" s="31">
        <v>4.96</v>
      </c>
      <c r="AA7" s="31">
        <v>3.83</v>
      </c>
      <c r="AB7" s="31">
        <v>15.93</v>
      </c>
      <c r="AC7" s="31">
        <v>5.31</v>
      </c>
      <c r="AD7" s="32">
        <v>24.19</v>
      </c>
      <c r="AE7" s="32">
        <v>38.01</v>
      </c>
      <c r="AF7" s="32">
        <v>42.48</v>
      </c>
      <c r="AG7" s="32">
        <v>104.68</v>
      </c>
      <c r="AH7" s="32">
        <v>34.89</v>
      </c>
    </row>
    <row r="8" spans="3:34" ht="15">
      <c r="C8" s="30">
        <v>4</v>
      </c>
      <c r="D8" s="33" t="s">
        <v>19</v>
      </c>
      <c r="E8" s="30">
        <v>11.11</v>
      </c>
      <c r="F8" s="30">
        <v>6.14</v>
      </c>
      <c r="G8" s="30">
        <v>4.07</v>
      </c>
      <c r="H8" s="30">
        <v>21.32</v>
      </c>
      <c r="I8" s="32">
        <v>7.11</v>
      </c>
      <c r="J8" s="30">
        <v>10.53</v>
      </c>
      <c r="K8" s="32">
        <v>6.4</v>
      </c>
      <c r="L8" s="32">
        <v>6.33</v>
      </c>
      <c r="M8" s="30">
        <v>23.26</v>
      </c>
      <c r="N8" s="32">
        <v>7.75</v>
      </c>
      <c r="O8" s="21" t="s">
        <v>57</v>
      </c>
      <c r="P8" s="21" t="s">
        <v>57</v>
      </c>
      <c r="Q8" s="21" t="s">
        <v>57</v>
      </c>
      <c r="R8" s="21" t="s">
        <v>57</v>
      </c>
      <c r="S8" s="21" t="s">
        <v>57</v>
      </c>
      <c r="T8" s="32">
        <v>3.66</v>
      </c>
      <c r="U8" s="32">
        <v>3.14</v>
      </c>
      <c r="V8" s="32">
        <v>1.95</v>
      </c>
      <c r="W8" s="32">
        <v>8.75</v>
      </c>
      <c r="X8" s="32">
        <v>2.92</v>
      </c>
      <c r="Y8" s="21" t="s">
        <v>57</v>
      </c>
      <c r="Z8" s="21" t="s">
        <v>57</v>
      </c>
      <c r="AA8" s="21" t="s">
        <v>57</v>
      </c>
      <c r="AB8" s="21" t="s">
        <v>57</v>
      </c>
      <c r="AC8" s="21" t="s">
        <v>57</v>
      </c>
      <c r="AD8" s="32">
        <v>11.29</v>
      </c>
      <c r="AE8" s="32">
        <v>8.53</v>
      </c>
      <c r="AF8" s="32">
        <v>5.74</v>
      </c>
      <c r="AG8" s="32">
        <v>25.56</v>
      </c>
      <c r="AH8" s="32">
        <v>8.52</v>
      </c>
    </row>
    <row r="9" spans="3:34" ht="15">
      <c r="C9" s="30">
        <v>5</v>
      </c>
      <c r="D9" s="33" t="s">
        <v>29</v>
      </c>
      <c r="E9" s="21" t="s">
        <v>57</v>
      </c>
      <c r="F9" s="21" t="s">
        <v>57</v>
      </c>
      <c r="G9" s="21" t="s">
        <v>57</v>
      </c>
      <c r="H9" s="21" t="s">
        <v>57</v>
      </c>
      <c r="I9" s="21" t="s">
        <v>57</v>
      </c>
      <c r="J9" s="21" t="s">
        <v>57</v>
      </c>
      <c r="K9" s="21" t="s">
        <v>57</v>
      </c>
      <c r="L9" s="21" t="s">
        <v>57</v>
      </c>
      <c r="M9" s="21" t="s">
        <v>57</v>
      </c>
      <c r="N9" s="21" t="s">
        <v>57</v>
      </c>
      <c r="O9" s="32">
        <v>11.76</v>
      </c>
      <c r="P9" s="32">
        <v>10.23</v>
      </c>
      <c r="Q9" s="32">
        <v>4.3</v>
      </c>
      <c r="R9" s="32">
        <v>26.29</v>
      </c>
      <c r="S9" s="30">
        <v>8.76</v>
      </c>
      <c r="T9" s="32">
        <v>10.98</v>
      </c>
      <c r="U9" s="32">
        <v>11.08</v>
      </c>
      <c r="V9" s="32">
        <v>8.99</v>
      </c>
      <c r="W9" s="32">
        <v>31.05</v>
      </c>
      <c r="X9" s="32">
        <v>10.35</v>
      </c>
      <c r="Y9" s="21" t="s">
        <v>57</v>
      </c>
      <c r="Z9" s="21" t="s">
        <v>57</v>
      </c>
      <c r="AA9" s="21" t="s">
        <v>57</v>
      </c>
      <c r="AB9" s="21" t="s">
        <v>57</v>
      </c>
      <c r="AC9" s="21" t="s">
        <v>57</v>
      </c>
      <c r="AD9" s="32">
        <v>4.84</v>
      </c>
      <c r="AE9" s="32">
        <v>3.2</v>
      </c>
      <c r="AF9" s="32">
        <v>1.26</v>
      </c>
      <c r="AG9" s="32">
        <v>9.3</v>
      </c>
      <c r="AH9" s="32">
        <v>3.1</v>
      </c>
    </row>
    <row r="10" spans="3:34" ht="15">
      <c r="C10" s="30">
        <v>6</v>
      </c>
      <c r="D10" s="33" t="s">
        <v>32</v>
      </c>
      <c r="E10" s="21" t="s">
        <v>57</v>
      </c>
      <c r="F10" s="21" t="s">
        <v>57</v>
      </c>
      <c r="G10" s="21" t="s">
        <v>57</v>
      </c>
      <c r="H10" s="21" t="s">
        <v>57</v>
      </c>
      <c r="I10" s="21" t="s">
        <v>57</v>
      </c>
      <c r="J10" s="21" t="s">
        <v>57</v>
      </c>
      <c r="K10" s="21" t="s">
        <v>57</v>
      </c>
      <c r="L10" s="21" t="s">
        <v>57</v>
      </c>
      <c r="M10" s="21" t="s">
        <v>57</v>
      </c>
      <c r="N10" s="21" t="s">
        <v>57</v>
      </c>
      <c r="O10" s="21" t="s">
        <v>57</v>
      </c>
      <c r="P10" s="21" t="s">
        <v>57</v>
      </c>
      <c r="Q10" s="21" t="s">
        <v>57</v>
      </c>
      <c r="R10" s="21" t="s">
        <v>57</v>
      </c>
      <c r="S10" s="21" t="s">
        <v>57</v>
      </c>
      <c r="T10" s="32">
        <v>7.32</v>
      </c>
      <c r="U10" s="32">
        <v>5.54</v>
      </c>
      <c r="V10" s="32">
        <v>4.31</v>
      </c>
      <c r="W10" s="32">
        <v>17.17</v>
      </c>
      <c r="X10" s="32">
        <v>5.72</v>
      </c>
      <c r="Y10" s="21" t="s">
        <v>57</v>
      </c>
      <c r="Z10" s="21" t="s">
        <v>57</v>
      </c>
      <c r="AA10" s="21" t="s">
        <v>57</v>
      </c>
      <c r="AB10" s="21" t="s">
        <v>57</v>
      </c>
      <c r="AC10" s="21" t="s">
        <v>57</v>
      </c>
      <c r="AD10" s="21" t="s">
        <v>57</v>
      </c>
      <c r="AE10" s="21" t="s">
        <v>57</v>
      </c>
      <c r="AF10" s="21" t="s">
        <v>57</v>
      </c>
      <c r="AG10" s="21" t="s">
        <v>57</v>
      </c>
      <c r="AH10" s="21" t="s">
        <v>57</v>
      </c>
    </row>
    <row r="11" spans="3:46" ht="15.75">
      <c r="C11" s="30">
        <v>7</v>
      </c>
      <c r="D11" s="33" t="s">
        <v>16</v>
      </c>
      <c r="E11" s="30">
        <v>11.11</v>
      </c>
      <c r="F11" s="30">
        <v>10.87</v>
      </c>
      <c r="G11" s="30">
        <v>7.84</v>
      </c>
      <c r="H11" s="30">
        <v>29.82</v>
      </c>
      <c r="I11" s="32">
        <v>9.94</v>
      </c>
      <c r="J11" s="30">
        <v>5.26</v>
      </c>
      <c r="K11" s="32">
        <v>5.22</v>
      </c>
      <c r="L11" s="32">
        <v>3.21</v>
      </c>
      <c r="M11" s="30">
        <v>13.69</v>
      </c>
      <c r="N11" s="32">
        <v>4.56</v>
      </c>
      <c r="O11" s="32">
        <v>13.73</v>
      </c>
      <c r="P11" s="32">
        <v>5.98</v>
      </c>
      <c r="Q11" s="32">
        <v>2.96</v>
      </c>
      <c r="R11" s="32">
        <v>22.67</v>
      </c>
      <c r="S11" s="30">
        <v>7.56</v>
      </c>
      <c r="T11" s="32">
        <v>4.88</v>
      </c>
      <c r="U11" s="32">
        <v>4.49</v>
      </c>
      <c r="V11" s="32">
        <v>3.1</v>
      </c>
      <c r="W11" s="32">
        <v>12.47</v>
      </c>
      <c r="X11" s="32">
        <v>4.16</v>
      </c>
      <c r="Y11" s="31">
        <v>11.9</v>
      </c>
      <c r="Z11" s="31">
        <v>11.35</v>
      </c>
      <c r="AA11" s="31">
        <v>8.83</v>
      </c>
      <c r="AB11" s="31">
        <v>32.08</v>
      </c>
      <c r="AC11" s="31">
        <v>10.69</v>
      </c>
      <c r="AD11" s="32">
        <v>20.97</v>
      </c>
      <c r="AE11" s="32">
        <v>17.05</v>
      </c>
      <c r="AF11" s="32">
        <v>19.9</v>
      </c>
      <c r="AG11" s="32">
        <v>57.92</v>
      </c>
      <c r="AH11" s="32">
        <v>19.31</v>
      </c>
      <c r="AK11" s="10"/>
      <c r="AL11" s="10"/>
      <c r="AM11" s="10"/>
      <c r="AN11" s="10"/>
      <c r="AO11" s="10"/>
      <c r="AP11" s="10"/>
      <c r="AQ11" s="10"/>
      <c r="AT11" s="10"/>
    </row>
    <row r="12" spans="3:46" ht="15.75">
      <c r="C12" s="30">
        <v>8</v>
      </c>
      <c r="D12" s="33" t="s">
        <v>20</v>
      </c>
      <c r="E12" s="30">
        <v>7.41</v>
      </c>
      <c r="F12" s="30">
        <v>3.22</v>
      </c>
      <c r="G12" s="30">
        <v>1.66</v>
      </c>
      <c r="H12" s="30">
        <v>12.29</v>
      </c>
      <c r="I12" s="32">
        <v>4.1</v>
      </c>
      <c r="J12" s="21" t="s">
        <v>57</v>
      </c>
      <c r="K12" s="21" t="s">
        <v>57</v>
      </c>
      <c r="L12" s="21" t="s">
        <v>57</v>
      </c>
      <c r="M12" s="21" t="s">
        <v>57</v>
      </c>
      <c r="N12" s="21" t="s">
        <v>57</v>
      </c>
      <c r="O12" s="21" t="s">
        <v>57</v>
      </c>
      <c r="P12" s="21" t="s">
        <v>57</v>
      </c>
      <c r="Q12" s="21" t="s">
        <v>57</v>
      </c>
      <c r="R12" s="21" t="s">
        <v>57</v>
      </c>
      <c r="S12" s="21" t="s">
        <v>57</v>
      </c>
      <c r="T12" s="21" t="s">
        <v>57</v>
      </c>
      <c r="U12" s="21" t="s">
        <v>57</v>
      </c>
      <c r="V12" s="21" t="s">
        <v>57</v>
      </c>
      <c r="W12" s="21" t="s">
        <v>57</v>
      </c>
      <c r="X12" s="21" t="s">
        <v>57</v>
      </c>
      <c r="Y12" s="21" t="s">
        <v>57</v>
      </c>
      <c r="Z12" s="21" t="s">
        <v>57</v>
      </c>
      <c r="AA12" s="21" t="s">
        <v>57</v>
      </c>
      <c r="AB12" s="21" t="s">
        <v>57</v>
      </c>
      <c r="AC12" s="21" t="s">
        <v>57</v>
      </c>
      <c r="AD12" s="21" t="s">
        <v>57</v>
      </c>
      <c r="AE12" s="21" t="s">
        <v>57</v>
      </c>
      <c r="AF12" s="21" t="s">
        <v>57</v>
      </c>
      <c r="AG12" s="21" t="s">
        <v>57</v>
      </c>
      <c r="AH12" s="21" t="s">
        <v>57</v>
      </c>
      <c r="AK12" s="11"/>
      <c r="AL12" s="12"/>
      <c r="AM12" s="12"/>
      <c r="AN12" s="12"/>
      <c r="AO12" s="12"/>
      <c r="AP12" s="12"/>
      <c r="AQ12" s="12"/>
      <c r="AT12" s="12"/>
    </row>
    <row r="13" spans="3:46" ht="15.75">
      <c r="C13" s="30">
        <v>9</v>
      </c>
      <c r="D13" s="33" t="s">
        <v>15</v>
      </c>
      <c r="E13" s="30">
        <v>13.58</v>
      </c>
      <c r="F13" s="30">
        <v>12.27</v>
      </c>
      <c r="G13" s="30">
        <v>14.53</v>
      </c>
      <c r="H13" s="30">
        <v>40.38</v>
      </c>
      <c r="I13" s="32">
        <v>13.46</v>
      </c>
      <c r="J13" s="30">
        <v>18.42</v>
      </c>
      <c r="K13" s="32">
        <v>14.22</v>
      </c>
      <c r="L13" s="32">
        <v>21.19</v>
      </c>
      <c r="M13" s="30">
        <v>53.83</v>
      </c>
      <c r="N13" s="32">
        <v>17.94</v>
      </c>
      <c r="O13" s="21" t="s">
        <v>57</v>
      </c>
      <c r="P13" s="21" t="s">
        <v>57</v>
      </c>
      <c r="Q13" s="21" t="s">
        <v>57</v>
      </c>
      <c r="R13" s="21" t="s">
        <v>57</v>
      </c>
      <c r="S13" s="21" t="s">
        <v>57</v>
      </c>
      <c r="T13" s="32">
        <v>14.63</v>
      </c>
      <c r="U13" s="32">
        <v>15.87</v>
      </c>
      <c r="V13" s="32">
        <v>18.49</v>
      </c>
      <c r="W13" s="32">
        <v>48.99</v>
      </c>
      <c r="X13" s="32">
        <v>16.33</v>
      </c>
      <c r="Y13" s="21" t="s">
        <v>57</v>
      </c>
      <c r="Z13" s="21" t="s">
        <v>57</v>
      </c>
      <c r="AA13" s="21" t="s">
        <v>57</v>
      </c>
      <c r="AB13" s="21" t="s">
        <v>57</v>
      </c>
      <c r="AC13" s="21" t="s">
        <v>57</v>
      </c>
      <c r="AD13" s="32">
        <v>9.68</v>
      </c>
      <c r="AE13" s="32">
        <v>10.48</v>
      </c>
      <c r="AF13" s="32">
        <v>13.16</v>
      </c>
      <c r="AG13" s="32">
        <v>33.32</v>
      </c>
      <c r="AH13" s="32">
        <v>11.11</v>
      </c>
      <c r="AK13" s="11"/>
      <c r="AL13" s="12"/>
      <c r="AM13" s="12"/>
      <c r="AN13" s="12"/>
      <c r="AO13" s="12"/>
      <c r="AP13" s="12"/>
      <c r="AQ13" s="12"/>
      <c r="AT13" s="12"/>
    </row>
    <row r="14" spans="3:46" ht="15.75">
      <c r="C14" s="30">
        <v>10</v>
      </c>
      <c r="D14" s="33" t="s">
        <v>17</v>
      </c>
      <c r="E14" s="30">
        <v>12.35</v>
      </c>
      <c r="F14" s="30">
        <v>9.82</v>
      </c>
      <c r="G14" s="30">
        <v>14.11</v>
      </c>
      <c r="H14" s="30">
        <v>36.28</v>
      </c>
      <c r="I14" s="32">
        <v>12.09</v>
      </c>
      <c r="J14" s="30">
        <v>18.42</v>
      </c>
      <c r="K14" s="32">
        <v>15.17</v>
      </c>
      <c r="L14" s="32">
        <v>19.26</v>
      </c>
      <c r="M14" s="30">
        <v>52.85</v>
      </c>
      <c r="N14" s="32">
        <v>17.62</v>
      </c>
      <c r="O14" s="32">
        <v>17.65</v>
      </c>
      <c r="P14" s="32">
        <v>16.96</v>
      </c>
      <c r="Q14" s="32">
        <v>10.23</v>
      </c>
      <c r="R14" s="32">
        <v>44.84</v>
      </c>
      <c r="S14" s="30">
        <v>14.95</v>
      </c>
      <c r="T14" s="32">
        <v>12.2</v>
      </c>
      <c r="U14" s="32">
        <v>13.77</v>
      </c>
      <c r="V14" s="32">
        <v>16.94</v>
      </c>
      <c r="W14" s="32">
        <v>42.91</v>
      </c>
      <c r="X14" s="32">
        <v>14.3</v>
      </c>
      <c r="Y14" s="31">
        <v>26.19</v>
      </c>
      <c r="Z14" s="31">
        <v>21.04</v>
      </c>
      <c r="AA14" s="31">
        <v>28.38</v>
      </c>
      <c r="AB14" s="31">
        <v>75.61</v>
      </c>
      <c r="AC14" s="31">
        <v>25.2</v>
      </c>
      <c r="AD14" s="32">
        <v>12.9</v>
      </c>
      <c r="AE14" s="32">
        <v>7.28</v>
      </c>
      <c r="AF14" s="32">
        <v>6.12</v>
      </c>
      <c r="AG14" s="32">
        <v>26.3</v>
      </c>
      <c r="AH14" s="32">
        <v>8.766666666666667</v>
      </c>
      <c r="AK14" s="11"/>
      <c r="AL14" s="12"/>
      <c r="AM14" s="12"/>
      <c r="AN14" s="12"/>
      <c r="AO14" s="12"/>
      <c r="AP14" s="12"/>
      <c r="AQ14" s="12"/>
      <c r="AT14" s="12"/>
    </row>
    <row r="15" spans="3:46" ht="15.75">
      <c r="C15" s="30">
        <v>11</v>
      </c>
      <c r="D15" s="33" t="s">
        <v>31</v>
      </c>
      <c r="E15" s="21" t="s">
        <v>57</v>
      </c>
      <c r="F15" s="21" t="s">
        <v>57</v>
      </c>
      <c r="G15" s="21" t="s">
        <v>57</v>
      </c>
      <c r="H15" s="21" t="s">
        <v>57</v>
      </c>
      <c r="I15" s="21" t="s">
        <v>57</v>
      </c>
      <c r="J15" s="21" t="s">
        <v>57</v>
      </c>
      <c r="K15" s="21" t="s">
        <v>57</v>
      </c>
      <c r="L15" s="21" t="s">
        <v>57</v>
      </c>
      <c r="M15" s="21" t="s">
        <v>57</v>
      </c>
      <c r="N15" s="21" t="s">
        <v>57</v>
      </c>
      <c r="O15" s="21" t="s">
        <v>57</v>
      </c>
      <c r="P15" s="21" t="s">
        <v>57</v>
      </c>
      <c r="Q15" s="21" t="s">
        <v>57</v>
      </c>
      <c r="R15" s="21" t="s">
        <v>57</v>
      </c>
      <c r="S15" s="21" t="s">
        <v>57</v>
      </c>
      <c r="T15" s="32">
        <v>13.41</v>
      </c>
      <c r="U15" s="32">
        <v>9.73</v>
      </c>
      <c r="V15" s="32">
        <v>9.65</v>
      </c>
      <c r="W15" s="32">
        <v>32.79</v>
      </c>
      <c r="X15" s="32">
        <v>10.93</v>
      </c>
      <c r="Y15" s="21" t="s">
        <v>57</v>
      </c>
      <c r="Z15" s="21" t="s">
        <v>57</v>
      </c>
      <c r="AA15" s="21" t="s">
        <v>57</v>
      </c>
      <c r="AB15" s="21" t="s">
        <v>57</v>
      </c>
      <c r="AC15" s="21" t="s">
        <v>57</v>
      </c>
      <c r="AD15" s="21" t="s">
        <v>57</v>
      </c>
      <c r="AE15" s="21" t="s">
        <v>57</v>
      </c>
      <c r="AF15" s="21" t="s">
        <v>57</v>
      </c>
      <c r="AG15" s="21" t="s">
        <v>57</v>
      </c>
      <c r="AH15" s="21" t="s">
        <v>57</v>
      </c>
      <c r="AK15" s="11"/>
      <c r="AL15" s="12"/>
      <c r="AM15" s="12"/>
      <c r="AN15" s="12"/>
      <c r="AO15" s="12"/>
      <c r="AP15" s="12"/>
      <c r="AQ15" s="12"/>
      <c r="AT15" s="12"/>
    </row>
    <row r="16" spans="3:46" ht="15.75">
      <c r="C16" s="30">
        <v>12</v>
      </c>
      <c r="D16" s="33" t="s">
        <v>21</v>
      </c>
      <c r="E16" s="30">
        <v>1.24</v>
      </c>
      <c r="F16" s="30">
        <v>0.46</v>
      </c>
      <c r="G16" s="30">
        <v>0.47</v>
      </c>
      <c r="H16" s="30">
        <v>2.17</v>
      </c>
      <c r="I16" s="32">
        <v>0.72</v>
      </c>
      <c r="J16" s="21" t="s">
        <v>57</v>
      </c>
      <c r="K16" s="21" t="s">
        <v>57</v>
      </c>
      <c r="L16" s="21" t="s">
        <v>57</v>
      </c>
      <c r="M16" s="21" t="s">
        <v>57</v>
      </c>
      <c r="N16" s="21" t="s">
        <v>57</v>
      </c>
      <c r="O16" s="32">
        <v>5.88</v>
      </c>
      <c r="P16" s="32">
        <v>3.49</v>
      </c>
      <c r="Q16" s="32">
        <v>3.12</v>
      </c>
      <c r="R16" s="32">
        <v>12.49</v>
      </c>
      <c r="S16" s="30">
        <v>4.16</v>
      </c>
      <c r="T16" s="32">
        <v>2.44</v>
      </c>
      <c r="U16" s="32">
        <v>1.95</v>
      </c>
      <c r="V16" s="32">
        <v>1.73</v>
      </c>
      <c r="W16" s="32">
        <v>6.12</v>
      </c>
      <c r="X16" s="32">
        <v>2.04</v>
      </c>
      <c r="Y16" s="21" t="s">
        <v>57</v>
      </c>
      <c r="Z16" s="21" t="s">
        <v>57</v>
      </c>
      <c r="AA16" s="21" t="s">
        <v>57</v>
      </c>
      <c r="AB16" s="21" t="s">
        <v>57</v>
      </c>
      <c r="AC16" s="21" t="s">
        <v>57</v>
      </c>
      <c r="AD16" s="21" t="s">
        <v>57</v>
      </c>
      <c r="AE16" s="21" t="s">
        <v>57</v>
      </c>
      <c r="AF16" s="21" t="s">
        <v>57</v>
      </c>
      <c r="AG16" s="21" t="s">
        <v>57</v>
      </c>
      <c r="AH16" s="21" t="s">
        <v>57</v>
      </c>
      <c r="AK16" s="11"/>
      <c r="AL16" s="12"/>
      <c r="AM16" s="12"/>
      <c r="AN16" s="12"/>
      <c r="AO16" s="12"/>
      <c r="AP16" s="12"/>
      <c r="AQ16" s="12"/>
      <c r="AT16" s="12"/>
    </row>
    <row r="17" spans="37:46" ht="15.75">
      <c r="AK17" s="11"/>
      <c r="AL17" s="12"/>
      <c r="AM17" s="12"/>
      <c r="AN17" s="12"/>
      <c r="AO17" s="12"/>
      <c r="AP17" s="12"/>
      <c r="AQ17" s="12"/>
      <c r="AT17" s="12"/>
    </row>
    <row r="18" spans="4:46" ht="15.75">
      <c r="D18" s="25" t="s">
        <v>64</v>
      </c>
      <c r="E18" s="25" t="s">
        <v>65</v>
      </c>
      <c r="F18" s="25"/>
      <c r="G18" s="25"/>
      <c r="H18" s="25"/>
      <c r="I18" s="25"/>
      <c r="J18" s="37"/>
      <c r="K18" s="37"/>
      <c r="L18" s="2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K18" s="11"/>
      <c r="AL18" s="12"/>
      <c r="AM18" s="12"/>
      <c r="AN18" s="12"/>
      <c r="AO18" s="12"/>
      <c r="AP18" s="12"/>
      <c r="AQ18" s="12"/>
      <c r="AT18" s="12"/>
    </row>
    <row r="19" spans="4:22" ht="17.25" customHeight="1">
      <c r="D19" s="10"/>
      <c r="E19" s="10"/>
      <c r="F19" s="10"/>
      <c r="G19" s="10"/>
      <c r="H19" s="10"/>
      <c r="I19" s="34"/>
      <c r="J19" s="34"/>
      <c r="K19" s="34"/>
      <c r="L19" s="11"/>
      <c r="M19" s="10"/>
      <c r="N19" s="10"/>
      <c r="O19" s="10"/>
      <c r="P19" s="10"/>
      <c r="Q19" s="10"/>
      <c r="R19" s="10"/>
      <c r="S19" s="10"/>
      <c r="V19" s="10"/>
    </row>
    <row r="20" spans="3:22" ht="15.75">
      <c r="C20" s="29"/>
      <c r="D20" s="29"/>
      <c r="E20" s="66" t="s">
        <v>44</v>
      </c>
      <c r="F20" s="66"/>
      <c r="G20" s="66"/>
      <c r="H20" s="66"/>
      <c r="I20" s="66"/>
      <c r="J20" s="66" t="s">
        <v>45</v>
      </c>
      <c r="K20" s="66"/>
      <c r="L20" s="66"/>
      <c r="M20" s="66"/>
      <c r="N20" s="66"/>
      <c r="O20" s="66" t="s">
        <v>46</v>
      </c>
      <c r="P20" s="66"/>
      <c r="Q20" s="66"/>
      <c r="R20" s="66"/>
      <c r="S20" s="66"/>
      <c r="V20" s="12"/>
    </row>
    <row r="21" spans="3:22" ht="15.75">
      <c r="C21" s="29" t="s">
        <v>1</v>
      </c>
      <c r="D21" s="30" t="s">
        <v>52</v>
      </c>
      <c r="E21" s="30" t="s">
        <v>60</v>
      </c>
      <c r="F21" s="30" t="s">
        <v>61</v>
      </c>
      <c r="G21" s="30" t="s">
        <v>62</v>
      </c>
      <c r="H21" s="30" t="s">
        <v>9</v>
      </c>
      <c r="I21" s="30" t="s">
        <v>63</v>
      </c>
      <c r="J21" s="30" t="s">
        <v>60</v>
      </c>
      <c r="K21" s="30" t="s">
        <v>61</v>
      </c>
      <c r="L21" s="30" t="s">
        <v>62</v>
      </c>
      <c r="M21" s="30" t="s">
        <v>9</v>
      </c>
      <c r="N21" s="30" t="s">
        <v>63</v>
      </c>
      <c r="O21" s="30" t="s">
        <v>60</v>
      </c>
      <c r="P21" s="30" t="s">
        <v>61</v>
      </c>
      <c r="Q21" s="30" t="s">
        <v>62</v>
      </c>
      <c r="R21" s="30" t="s">
        <v>9</v>
      </c>
      <c r="S21" s="30" t="s">
        <v>63</v>
      </c>
      <c r="V21" s="12"/>
    </row>
    <row r="22" spans="3:19" ht="15">
      <c r="C22" s="30">
        <v>1</v>
      </c>
      <c r="D22" s="33" t="s">
        <v>18</v>
      </c>
      <c r="E22" s="32">
        <v>8.54</v>
      </c>
      <c r="F22" s="32">
        <v>6.59</v>
      </c>
      <c r="G22" s="32">
        <v>4.92</v>
      </c>
      <c r="H22" s="32">
        <v>20.05</v>
      </c>
      <c r="I22" s="32">
        <v>6.68</v>
      </c>
      <c r="J22" s="31">
        <v>33.33</v>
      </c>
      <c r="K22" s="31">
        <v>45.15</v>
      </c>
      <c r="L22" s="31">
        <v>43.24</v>
      </c>
      <c r="M22" s="31">
        <v>121.72</v>
      </c>
      <c r="N22" s="31">
        <v>40.57</v>
      </c>
      <c r="O22" s="21" t="s">
        <v>57</v>
      </c>
      <c r="P22" s="21" t="s">
        <v>57</v>
      </c>
      <c r="Q22" s="21" t="s">
        <v>57</v>
      </c>
      <c r="R22" s="21" t="s">
        <v>57</v>
      </c>
      <c r="S22" s="21" t="s">
        <v>57</v>
      </c>
    </row>
    <row r="23" spans="3:19" ht="15">
      <c r="C23" s="30">
        <v>2</v>
      </c>
      <c r="D23" s="33" t="s">
        <v>13</v>
      </c>
      <c r="E23" s="32">
        <v>18.29</v>
      </c>
      <c r="F23" s="32">
        <v>24.25</v>
      </c>
      <c r="G23" s="32">
        <v>26.2</v>
      </c>
      <c r="H23" s="32">
        <v>68.74</v>
      </c>
      <c r="I23" s="32">
        <v>22.91</v>
      </c>
      <c r="J23" s="31">
        <v>21.43</v>
      </c>
      <c r="K23" s="31">
        <v>17.5</v>
      </c>
      <c r="L23" s="31">
        <v>15.72</v>
      </c>
      <c r="M23" s="31">
        <v>54.65</v>
      </c>
      <c r="N23" s="31">
        <v>18.22</v>
      </c>
      <c r="O23" s="32">
        <v>16.13</v>
      </c>
      <c r="P23" s="32">
        <v>15.45</v>
      </c>
      <c r="Q23" s="32">
        <v>11.35</v>
      </c>
      <c r="R23" s="32">
        <v>42.93</v>
      </c>
      <c r="S23" s="32">
        <v>14.31</v>
      </c>
    </row>
    <row r="24" spans="3:19" ht="15">
      <c r="C24" s="30">
        <v>3</v>
      </c>
      <c r="D24" s="33" t="s">
        <v>14</v>
      </c>
      <c r="E24" s="32">
        <v>3.66</v>
      </c>
      <c r="F24" s="32">
        <v>3.59</v>
      </c>
      <c r="G24" s="32">
        <v>3.7</v>
      </c>
      <c r="H24" s="32">
        <v>10.95</v>
      </c>
      <c r="I24" s="32">
        <v>3.65</v>
      </c>
      <c r="J24" s="31">
        <v>7.14</v>
      </c>
      <c r="K24" s="31">
        <v>4.96</v>
      </c>
      <c r="L24" s="31">
        <v>3.83</v>
      </c>
      <c r="M24" s="31">
        <v>15.93</v>
      </c>
      <c r="N24" s="31">
        <v>5.31</v>
      </c>
      <c r="O24" s="32">
        <v>24.19</v>
      </c>
      <c r="P24" s="32">
        <v>38.01</v>
      </c>
      <c r="Q24" s="32">
        <v>42.48</v>
      </c>
      <c r="R24" s="32">
        <v>104.68</v>
      </c>
      <c r="S24" s="32">
        <v>34.89</v>
      </c>
    </row>
    <row r="25" spans="3:19" ht="15">
      <c r="C25" s="30">
        <v>4</v>
      </c>
      <c r="D25" s="33" t="s">
        <v>19</v>
      </c>
      <c r="E25" s="32">
        <v>3.66</v>
      </c>
      <c r="F25" s="32">
        <v>3.14</v>
      </c>
      <c r="G25" s="32">
        <v>1.95</v>
      </c>
      <c r="H25" s="32">
        <v>8.75</v>
      </c>
      <c r="I25" s="32">
        <v>2.92</v>
      </c>
      <c r="J25" s="21" t="s">
        <v>57</v>
      </c>
      <c r="K25" s="21" t="s">
        <v>57</v>
      </c>
      <c r="L25" s="21" t="s">
        <v>57</v>
      </c>
      <c r="M25" s="21" t="s">
        <v>57</v>
      </c>
      <c r="N25" s="21" t="s">
        <v>57</v>
      </c>
      <c r="O25" s="32">
        <v>11.29</v>
      </c>
      <c r="P25" s="32">
        <v>8.53</v>
      </c>
      <c r="Q25" s="32">
        <v>5.74</v>
      </c>
      <c r="R25" s="32">
        <v>25.56</v>
      </c>
      <c r="S25" s="32">
        <v>8.52</v>
      </c>
    </row>
    <row r="26" spans="3:19" ht="15">
      <c r="C26" s="30">
        <v>5</v>
      </c>
      <c r="D26" s="33" t="s">
        <v>29</v>
      </c>
      <c r="E26" s="32">
        <v>10.98</v>
      </c>
      <c r="F26" s="32">
        <v>11.08</v>
      </c>
      <c r="G26" s="32">
        <v>8.99</v>
      </c>
      <c r="H26" s="32">
        <v>31.05</v>
      </c>
      <c r="I26" s="32">
        <v>10.35</v>
      </c>
      <c r="J26" s="21" t="s">
        <v>57</v>
      </c>
      <c r="K26" s="21" t="s">
        <v>57</v>
      </c>
      <c r="L26" s="21" t="s">
        <v>57</v>
      </c>
      <c r="M26" s="21" t="s">
        <v>57</v>
      </c>
      <c r="N26" s="21" t="s">
        <v>57</v>
      </c>
      <c r="O26" s="32">
        <v>4.84</v>
      </c>
      <c r="P26" s="32">
        <v>3.2</v>
      </c>
      <c r="Q26" s="32">
        <v>1.26</v>
      </c>
      <c r="R26" s="32">
        <v>9.3</v>
      </c>
      <c r="S26" s="32">
        <v>3.1</v>
      </c>
    </row>
    <row r="27" spans="3:19" ht="15">
      <c r="C27" s="30">
        <v>6</v>
      </c>
      <c r="D27" s="33" t="s">
        <v>32</v>
      </c>
      <c r="E27" s="32">
        <v>7.32</v>
      </c>
      <c r="F27" s="32">
        <v>5.54</v>
      </c>
      <c r="G27" s="32">
        <v>4.31</v>
      </c>
      <c r="H27" s="32">
        <v>17.17</v>
      </c>
      <c r="I27" s="32">
        <v>5.72</v>
      </c>
      <c r="J27" s="21" t="s">
        <v>57</v>
      </c>
      <c r="K27" s="21" t="s">
        <v>57</v>
      </c>
      <c r="L27" s="21" t="s">
        <v>57</v>
      </c>
      <c r="M27" s="21" t="s">
        <v>57</v>
      </c>
      <c r="N27" s="21" t="s">
        <v>57</v>
      </c>
      <c r="O27" s="21" t="s">
        <v>57</v>
      </c>
      <c r="P27" s="21" t="s">
        <v>57</v>
      </c>
      <c r="Q27" s="21" t="s">
        <v>57</v>
      </c>
      <c r="R27" s="21" t="s">
        <v>57</v>
      </c>
      <c r="S27" s="21" t="s">
        <v>57</v>
      </c>
    </row>
    <row r="28" spans="3:22" ht="15.75">
      <c r="C28" s="30">
        <v>7</v>
      </c>
      <c r="D28" s="33" t="s">
        <v>16</v>
      </c>
      <c r="E28" s="32">
        <v>4.88</v>
      </c>
      <c r="F28" s="32">
        <v>4.49</v>
      </c>
      <c r="G28" s="32">
        <v>3.1</v>
      </c>
      <c r="H28" s="32">
        <v>12.47</v>
      </c>
      <c r="I28" s="32">
        <v>4.16</v>
      </c>
      <c r="J28" s="31">
        <v>11.9</v>
      </c>
      <c r="K28" s="31">
        <v>11.35</v>
      </c>
      <c r="L28" s="31">
        <v>8.83</v>
      </c>
      <c r="M28" s="31">
        <v>32.08</v>
      </c>
      <c r="N28" s="31">
        <v>10.69</v>
      </c>
      <c r="O28" s="32">
        <v>20.97</v>
      </c>
      <c r="P28" s="32">
        <v>17.05</v>
      </c>
      <c r="Q28" s="32">
        <v>19.9</v>
      </c>
      <c r="R28" s="32">
        <v>57.92</v>
      </c>
      <c r="S28" s="32">
        <v>19.31</v>
      </c>
      <c r="V28" s="12"/>
    </row>
    <row r="29" spans="3:22" ht="15.75">
      <c r="C29" s="30">
        <v>8</v>
      </c>
      <c r="D29" s="33" t="s">
        <v>20</v>
      </c>
      <c r="E29" s="21" t="s">
        <v>57</v>
      </c>
      <c r="F29" s="21" t="s">
        <v>57</v>
      </c>
      <c r="G29" s="21" t="s">
        <v>57</v>
      </c>
      <c r="H29" s="21" t="s">
        <v>57</v>
      </c>
      <c r="I29" s="21" t="s">
        <v>57</v>
      </c>
      <c r="J29" s="21" t="s">
        <v>57</v>
      </c>
      <c r="K29" s="21" t="s">
        <v>57</v>
      </c>
      <c r="L29" s="21" t="s">
        <v>57</v>
      </c>
      <c r="M29" s="21" t="s">
        <v>57</v>
      </c>
      <c r="N29" s="21" t="s">
        <v>57</v>
      </c>
      <c r="O29" s="21" t="s">
        <v>57</v>
      </c>
      <c r="P29" s="21" t="s">
        <v>57</v>
      </c>
      <c r="Q29" s="21" t="s">
        <v>57</v>
      </c>
      <c r="R29" s="21" t="s">
        <v>57</v>
      </c>
      <c r="S29" s="21" t="s">
        <v>57</v>
      </c>
      <c r="V29" s="12"/>
    </row>
    <row r="30" spans="3:22" ht="15.75">
      <c r="C30" s="30">
        <v>9</v>
      </c>
      <c r="D30" s="33" t="s">
        <v>15</v>
      </c>
      <c r="E30" s="32">
        <v>14.63</v>
      </c>
      <c r="F30" s="32">
        <v>15.87</v>
      </c>
      <c r="G30" s="32">
        <v>18.49</v>
      </c>
      <c r="H30" s="32">
        <v>48.99</v>
      </c>
      <c r="I30" s="32">
        <v>16.33</v>
      </c>
      <c r="J30" s="21" t="s">
        <v>57</v>
      </c>
      <c r="K30" s="21" t="s">
        <v>57</v>
      </c>
      <c r="L30" s="21" t="s">
        <v>57</v>
      </c>
      <c r="M30" s="21" t="s">
        <v>57</v>
      </c>
      <c r="N30" s="21" t="s">
        <v>57</v>
      </c>
      <c r="O30" s="32">
        <v>9.68</v>
      </c>
      <c r="P30" s="32">
        <v>10.48</v>
      </c>
      <c r="Q30" s="32">
        <v>13.16</v>
      </c>
      <c r="R30" s="32">
        <v>33.32</v>
      </c>
      <c r="S30" s="32">
        <v>11.11</v>
      </c>
      <c r="V30" s="12"/>
    </row>
    <row r="31" spans="3:19" ht="15">
      <c r="C31" s="30">
        <v>10</v>
      </c>
      <c r="D31" s="33" t="s">
        <v>17</v>
      </c>
      <c r="E31" s="32">
        <v>12.2</v>
      </c>
      <c r="F31" s="32">
        <v>13.77</v>
      </c>
      <c r="G31" s="32">
        <v>16.94</v>
      </c>
      <c r="H31" s="32">
        <v>42.91</v>
      </c>
      <c r="I31" s="32">
        <v>14.3</v>
      </c>
      <c r="J31" s="31">
        <v>26.19</v>
      </c>
      <c r="K31" s="31">
        <v>21.04</v>
      </c>
      <c r="L31" s="31">
        <v>28.38</v>
      </c>
      <c r="M31" s="31">
        <v>75.61</v>
      </c>
      <c r="N31" s="31">
        <v>25.2</v>
      </c>
      <c r="O31" s="32">
        <v>12.9</v>
      </c>
      <c r="P31" s="32">
        <v>7.28</v>
      </c>
      <c r="Q31" s="32">
        <v>6.12</v>
      </c>
      <c r="R31" s="32">
        <v>26.3</v>
      </c>
      <c r="S31" s="32">
        <v>8.766666666666667</v>
      </c>
    </row>
    <row r="32" spans="3:19" ht="15">
      <c r="C32" s="30">
        <v>11</v>
      </c>
      <c r="D32" s="33" t="s">
        <v>31</v>
      </c>
      <c r="E32" s="32">
        <v>13.41</v>
      </c>
      <c r="F32" s="32">
        <v>9.73</v>
      </c>
      <c r="G32" s="32">
        <v>9.65</v>
      </c>
      <c r="H32" s="32">
        <v>32.79</v>
      </c>
      <c r="I32" s="32">
        <v>10.93</v>
      </c>
      <c r="J32" s="21" t="s">
        <v>57</v>
      </c>
      <c r="K32" s="21" t="s">
        <v>57</v>
      </c>
      <c r="L32" s="21" t="s">
        <v>57</v>
      </c>
      <c r="M32" s="21" t="s">
        <v>57</v>
      </c>
      <c r="N32" s="21" t="s">
        <v>57</v>
      </c>
      <c r="O32" s="21" t="s">
        <v>57</v>
      </c>
      <c r="P32" s="21" t="s">
        <v>57</v>
      </c>
      <c r="Q32" s="21" t="s">
        <v>57</v>
      </c>
      <c r="R32" s="21" t="s">
        <v>57</v>
      </c>
      <c r="S32" s="21" t="s">
        <v>57</v>
      </c>
    </row>
    <row r="33" spans="3:19" ht="15">
      <c r="C33" s="30">
        <v>12</v>
      </c>
      <c r="D33" s="33" t="s">
        <v>21</v>
      </c>
      <c r="E33" s="32">
        <v>2.44</v>
      </c>
      <c r="F33" s="32">
        <v>1.95</v>
      </c>
      <c r="G33" s="32">
        <v>1.73</v>
      </c>
      <c r="H33" s="32">
        <v>6.12</v>
      </c>
      <c r="I33" s="32">
        <v>2.04</v>
      </c>
      <c r="J33" s="21" t="s">
        <v>57</v>
      </c>
      <c r="K33" s="21" t="s">
        <v>57</v>
      </c>
      <c r="L33" s="21" t="s">
        <v>57</v>
      </c>
      <c r="M33" s="21" t="s">
        <v>57</v>
      </c>
      <c r="N33" s="21" t="s">
        <v>57</v>
      </c>
      <c r="O33" s="21" t="s">
        <v>57</v>
      </c>
      <c r="P33" s="21" t="s">
        <v>57</v>
      </c>
      <c r="Q33" s="21" t="s">
        <v>57</v>
      </c>
      <c r="R33" s="21" t="s">
        <v>57</v>
      </c>
      <c r="S33" s="2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5:L32"/>
  <sheetViews>
    <sheetView zoomScale="80" zoomScaleNormal="80" zoomScalePageLayoutView="0" workbookViewId="0" topLeftCell="A1">
      <selection activeCell="G18" sqref="G18"/>
    </sheetView>
  </sheetViews>
  <sheetFormatPr defaultColWidth="9.140625" defaultRowHeight="15"/>
  <cols>
    <col min="1" max="1" width="6.8515625" style="0" customWidth="1"/>
    <col min="2" max="2" width="8.00390625" style="0" customWidth="1"/>
    <col min="3" max="3" width="28.57421875" style="0" customWidth="1"/>
    <col min="4" max="4" width="22.00390625" style="0" customWidth="1"/>
    <col min="5" max="5" width="13.57421875" style="0" customWidth="1"/>
    <col min="6" max="6" width="16.00390625" style="0" customWidth="1"/>
    <col min="7" max="7" width="23.8515625" style="0" customWidth="1"/>
    <col min="8" max="8" width="23.00390625" style="0" customWidth="1"/>
  </cols>
  <sheetData>
    <row r="5" ht="23.25">
      <c r="C5" s="17"/>
    </row>
    <row r="6" ht="15.75" thickBot="1"/>
    <row r="7" spans="2:8" ht="19.5" thickBot="1">
      <c r="B7" s="46" t="s">
        <v>1</v>
      </c>
      <c r="C7" s="47" t="s">
        <v>66</v>
      </c>
      <c r="D7" s="47" t="s">
        <v>22</v>
      </c>
      <c r="E7" s="47" t="s">
        <v>23</v>
      </c>
      <c r="F7" s="47" t="s">
        <v>24</v>
      </c>
      <c r="G7" s="47" t="s">
        <v>25</v>
      </c>
      <c r="H7" s="47" t="s">
        <v>26</v>
      </c>
    </row>
    <row r="8" spans="2:8" ht="19.5" thickBot="1">
      <c r="B8" s="48">
        <v>1</v>
      </c>
      <c r="C8" s="49" t="s">
        <v>0</v>
      </c>
      <c r="D8" s="50">
        <v>2.763</v>
      </c>
      <c r="E8" s="50">
        <v>3.17</v>
      </c>
      <c r="F8" s="50">
        <v>0.872</v>
      </c>
      <c r="G8" s="50">
        <v>0.825</v>
      </c>
      <c r="H8" s="50">
        <v>0.819</v>
      </c>
    </row>
    <row r="9" spans="2:8" ht="19.5" thickBot="1">
      <c r="B9" s="48">
        <v>2</v>
      </c>
      <c r="C9" s="49" t="s">
        <v>27</v>
      </c>
      <c r="D9" s="50">
        <v>2.044</v>
      </c>
      <c r="E9" s="50">
        <v>2.585</v>
      </c>
      <c r="F9" s="50">
        <v>0.791</v>
      </c>
      <c r="G9" s="50">
        <v>0.674</v>
      </c>
      <c r="H9" s="50">
        <v>0.536</v>
      </c>
    </row>
    <row r="10" spans="2:8" ht="19.5" thickBot="1">
      <c r="B10" s="48">
        <v>3</v>
      </c>
      <c r="C10" s="49" t="s">
        <v>28</v>
      </c>
      <c r="D10" s="50">
        <v>2.2</v>
      </c>
      <c r="E10" s="50">
        <v>2.585</v>
      </c>
      <c r="F10" s="50">
        <v>0.851</v>
      </c>
      <c r="G10" s="50">
        <v>0.741</v>
      </c>
      <c r="H10" s="50">
        <v>0.539</v>
      </c>
    </row>
    <row r="11" spans="2:8" ht="19.5" thickBot="1">
      <c r="B11" s="48">
        <v>4</v>
      </c>
      <c r="C11" s="49" t="s">
        <v>30</v>
      </c>
      <c r="D11" s="50">
        <v>3.112</v>
      </c>
      <c r="E11" s="50">
        <v>3.461</v>
      </c>
      <c r="F11" s="50">
        <v>0.899</v>
      </c>
      <c r="G11" s="50">
        <v>0.858</v>
      </c>
      <c r="H11" s="50">
        <v>1.033</v>
      </c>
    </row>
    <row r="12" spans="2:8" ht="19.5" thickBot="1">
      <c r="B12" s="48">
        <v>5</v>
      </c>
      <c r="C12" s="49" t="s">
        <v>34</v>
      </c>
      <c r="D12" s="50">
        <v>2.002</v>
      </c>
      <c r="E12" s="50">
        <v>2.323</v>
      </c>
      <c r="F12" s="50">
        <v>0.862</v>
      </c>
      <c r="G12" s="50">
        <v>0.706</v>
      </c>
      <c r="H12" s="50">
        <v>0.429</v>
      </c>
    </row>
    <row r="13" spans="2:8" ht="19.5" thickBot="1">
      <c r="B13" s="48">
        <v>6</v>
      </c>
      <c r="C13" s="49" t="s">
        <v>35</v>
      </c>
      <c r="D13" s="50">
        <v>2.46</v>
      </c>
      <c r="E13" s="50">
        <v>2.808</v>
      </c>
      <c r="F13" s="50">
        <v>0.876</v>
      </c>
      <c r="G13" s="50">
        <v>0.778</v>
      </c>
      <c r="H13" s="50">
        <v>0.623</v>
      </c>
    </row>
    <row r="14" ht="18.75">
      <c r="H14" s="4"/>
    </row>
    <row r="18" spans="3:12" ht="18.75">
      <c r="C18" s="4"/>
      <c r="D18" s="4"/>
      <c r="E18" s="25"/>
      <c r="F18" s="25"/>
      <c r="G18" s="25"/>
      <c r="L18" s="4"/>
    </row>
    <row r="19" spans="3:12" ht="18.75">
      <c r="C19" s="52"/>
      <c r="D19" s="7"/>
      <c r="E19" s="45"/>
      <c r="F19" s="43"/>
      <c r="G19" s="43"/>
      <c r="L19" s="52"/>
    </row>
    <row r="20" spans="3:12" ht="18.75">
      <c r="C20" s="52"/>
      <c r="D20" s="7"/>
      <c r="E20" s="45"/>
      <c r="F20" s="43"/>
      <c r="G20" s="43"/>
      <c r="L20" s="52"/>
    </row>
    <row r="21" spans="3:12" ht="18.75">
      <c r="C21" s="52"/>
      <c r="D21" s="7"/>
      <c r="E21" s="45"/>
      <c r="F21" s="43"/>
      <c r="G21" s="43"/>
      <c r="L21" s="52"/>
    </row>
    <row r="22" spans="3:12" ht="18.75">
      <c r="C22" s="52"/>
      <c r="D22" s="7"/>
      <c r="E22" s="45"/>
      <c r="F22" s="43"/>
      <c r="G22" s="43"/>
      <c r="L22" s="52"/>
    </row>
    <row r="23" spans="3:12" ht="18.75">
      <c r="C23" s="52"/>
      <c r="D23" s="7"/>
      <c r="E23" s="45"/>
      <c r="F23" s="43"/>
      <c r="G23" s="43"/>
      <c r="L23" s="52"/>
    </row>
    <row r="24" spans="3:12" ht="18.75">
      <c r="C24" s="52"/>
      <c r="D24" s="7"/>
      <c r="E24" s="45"/>
      <c r="F24" s="43"/>
      <c r="G24" s="43"/>
      <c r="L24" s="52"/>
    </row>
    <row r="25" spans="3:12" ht="18.75">
      <c r="C25" s="52"/>
      <c r="D25" s="7"/>
      <c r="E25" s="45"/>
      <c r="F25" s="43"/>
      <c r="G25" s="43"/>
      <c r="L25" s="52"/>
    </row>
    <row r="26" spans="3:12" ht="18.75">
      <c r="C26" s="52"/>
      <c r="D26" s="7"/>
      <c r="E26" s="45"/>
      <c r="F26" s="43"/>
      <c r="G26" s="43"/>
      <c r="L26" s="52"/>
    </row>
    <row r="27" spans="3:12" ht="18.75">
      <c r="C27" s="52"/>
      <c r="D27" s="7"/>
      <c r="E27" s="45"/>
      <c r="F27" s="43"/>
      <c r="G27" s="43"/>
      <c r="L27" s="52"/>
    </row>
    <row r="28" spans="3:12" ht="18.75">
      <c r="C28" s="52"/>
      <c r="D28" s="7"/>
      <c r="E28" s="45"/>
      <c r="F28" s="43"/>
      <c r="G28" s="43"/>
      <c r="L28" s="52"/>
    </row>
    <row r="29" spans="3:12" ht="18.75">
      <c r="C29" s="52"/>
      <c r="D29" s="7"/>
      <c r="E29" s="45"/>
      <c r="F29" s="43"/>
      <c r="G29" s="43"/>
      <c r="H29" s="43"/>
      <c r="L29" s="52"/>
    </row>
    <row r="30" spans="3:12" ht="18.75">
      <c r="C30" s="52"/>
      <c r="D30" s="7"/>
      <c r="E30" s="45"/>
      <c r="F30" s="43"/>
      <c r="G30" s="43"/>
      <c r="H30" s="43"/>
      <c r="L30" s="52"/>
    </row>
    <row r="31" spans="4:8" ht="15">
      <c r="D31" s="43"/>
      <c r="E31" s="43"/>
      <c r="F31" s="43"/>
      <c r="G31" s="43"/>
      <c r="H31" s="43"/>
    </row>
    <row r="32" spans="4:8" ht="15">
      <c r="D32" s="43"/>
      <c r="E32" s="43"/>
      <c r="F32" s="43"/>
      <c r="G32" s="43"/>
      <c r="H32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20" zoomScaleNormal="120" zoomScalePageLayoutView="0" workbookViewId="0" topLeftCell="A1">
      <selection activeCell="B12" sqref="B12"/>
    </sheetView>
  </sheetViews>
  <sheetFormatPr defaultColWidth="9.140625" defaultRowHeight="15"/>
  <cols>
    <col min="2" max="2" width="24.421875" style="0" customWidth="1"/>
    <col min="3" max="3" width="16.7109375" style="0" customWidth="1"/>
    <col min="4" max="4" width="15.421875" style="0" customWidth="1"/>
    <col min="5" max="5" width="17.7109375" style="0" customWidth="1"/>
    <col min="6" max="6" width="20.140625" style="0" customWidth="1"/>
    <col min="7" max="7" width="18.8515625" style="0" customWidth="1"/>
    <col min="8" max="8" width="15.00390625" style="0" customWidth="1"/>
    <col min="9" max="9" width="10.28125" style="0" customWidth="1"/>
    <col min="10" max="10" width="11.28125" style="0" customWidth="1"/>
    <col min="11" max="11" width="14.28125" style="0" customWidth="1"/>
    <col min="12" max="12" width="16.140625" style="0" customWidth="1"/>
  </cols>
  <sheetData>
    <row r="1" s="10" customFormat="1" ht="15.75">
      <c r="B1" s="10" t="s">
        <v>27</v>
      </c>
    </row>
    <row r="2" s="10" customFormat="1" ht="15.75"/>
    <row r="3" spans="1:12" s="10" customFormat="1" ht="15.7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10" customFormat="1" ht="15.75">
      <c r="A4" s="10">
        <v>1</v>
      </c>
      <c r="B4" s="11" t="s">
        <v>13</v>
      </c>
      <c r="C4" s="12">
        <v>100</v>
      </c>
      <c r="D4" s="12">
        <v>39.47</v>
      </c>
      <c r="E4" s="10">
        <v>5867</v>
      </c>
      <c r="F4" s="12">
        <v>52.13</v>
      </c>
      <c r="G4" s="12">
        <v>21.996</v>
      </c>
      <c r="H4" s="12">
        <v>44.73</v>
      </c>
      <c r="I4" s="12">
        <v>136.33</v>
      </c>
      <c r="J4" s="12">
        <v>45.44</v>
      </c>
      <c r="K4" s="12">
        <v>14.67</v>
      </c>
      <c r="L4" s="15">
        <v>23.64</v>
      </c>
    </row>
    <row r="5" spans="1:12" s="10" customFormat="1" ht="15.75">
      <c r="A5" s="10">
        <v>2</v>
      </c>
      <c r="B5" s="11" t="s">
        <v>17</v>
      </c>
      <c r="C5" s="12">
        <v>46.67</v>
      </c>
      <c r="D5" s="10">
        <v>18.42</v>
      </c>
      <c r="E5" s="10">
        <v>1707</v>
      </c>
      <c r="F5" s="12">
        <v>15.17</v>
      </c>
      <c r="G5" s="10">
        <v>9.47</v>
      </c>
      <c r="H5" s="12">
        <v>19.26</v>
      </c>
      <c r="I5" s="10">
        <v>52.85</v>
      </c>
      <c r="J5" s="12">
        <v>17.62</v>
      </c>
      <c r="K5" s="12">
        <v>9.14</v>
      </c>
      <c r="L5" s="15">
        <v>14.73</v>
      </c>
    </row>
    <row r="6" spans="1:12" s="10" customFormat="1" ht="15.75">
      <c r="A6" s="10">
        <v>3</v>
      </c>
      <c r="B6" s="11" t="s">
        <v>15</v>
      </c>
      <c r="C6" s="12">
        <v>46.67</v>
      </c>
      <c r="D6" s="10">
        <v>18.42</v>
      </c>
      <c r="E6" s="10">
        <v>1600</v>
      </c>
      <c r="F6" s="12">
        <v>14.22</v>
      </c>
      <c r="G6" s="10">
        <v>10.42</v>
      </c>
      <c r="H6" s="12">
        <v>21.19</v>
      </c>
      <c r="I6" s="10">
        <v>53.83</v>
      </c>
      <c r="J6" s="12">
        <v>17.94</v>
      </c>
      <c r="K6" s="12">
        <v>8.57</v>
      </c>
      <c r="L6" s="15">
        <v>13.81</v>
      </c>
    </row>
    <row r="7" spans="1:12" s="10" customFormat="1" ht="15.75">
      <c r="A7" s="10">
        <v>4</v>
      </c>
      <c r="B7" s="11" t="s">
        <v>18</v>
      </c>
      <c r="C7" s="12">
        <v>20</v>
      </c>
      <c r="D7" s="10">
        <v>7.89</v>
      </c>
      <c r="E7" s="10">
        <v>773</v>
      </c>
      <c r="F7" s="12">
        <v>6.87</v>
      </c>
      <c r="G7" s="10">
        <v>2.59</v>
      </c>
      <c r="H7" s="12">
        <v>5.27</v>
      </c>
      <c r="I7" s="10">
        <v>20.03</v>
      </c>
      <c r="J7" s="12">
        <v>6.68</v>
      </c>
      <c r="K7" s="12">
        <v>9.67</v>
      </c>
      <c r="L7" s="15">
        <v>15.58</v>
      </c>
    </row>
    <row r="8" spans="1:12" s="10" customFormat="1" ht="15.75">
      <c r="A8" s="10">
        <v>5</v>
      </c>
      <c r="B8" s="11" t="s">
        <v>19</v>
      </c>
      <c r="C8" s="12">
        <v>26.67</v>
      </c>
      <c r="D8" s="10">
        <v>10.53</v>
      </c>
      <c r="E8" s="10">
        <v>720</v>
      </c>
      <c r="F8" s="12">
        <v>6.4</v>
      </c>
      <c r="G8" s="10">
        <v>3.11</v>
      </c>
      <c r="H8" s="12">
        <v>6.33</v>
      </c>
      <c r="I8" s="10">
        <v>23.26</v>
      </c>
      <c r="J8" s="12">
        <v>7.75</v>
      </c>
      <c r="K8" s="12">
        <v>9</v>
      </c>
      <c r="L8" s="15">
        <v>14.5</v>
      </c>
    </row>
    <row r="9" spans="1:12" s="10" customFormat="1" ht="15.75">
      <c r="A9" s="10">
        <v>6</v>
      </c>
      <c r="B9" s="11" t="s">
        <v>16</v>
      </c>
      <c r="C9" s="12">
        <v>13.33</v>
      </c>
      <c r="D9" s="10">
        <v>5.26</v>
      </c>
      <c r="E9" s="10">
        <v>587</v>
      </c>
      <c r="F9" s="12">
        <v>5.22</v>
      </c>
      <c r="G9" s="10">
        <v>1.58</v>
      </c>
      <c r="H9" s="12">
        <v>3.21</v>
      </c>
      <c r="I9" s="10">
        <v>13.69</v>
      </c>
      <c r="J9" s="12">
        <v>4.56</v>
      </c>
      <c r="K9" s="12">
        <v>11</v>
      </c>
      <c r="L9" s="15">
        <v>17.73</v>
      </c>
    </row>
    <row r="10" spans="3:11" s="10" customFormat="1" ht="15.75">
      <c r="C10" s="12">
        <v>253.34</v>
      </c>
      <c r="E10" s="10">
        <v>11254</v>
      </c>
      <c r="F10" s="12"/>
      <c r="G10" s="10">
        <v>49.17</v>
      </c>
      <c r="H10" s="12"/>
      <c r="I10" s="12"/>
      <c r="J10" s="12"/>
      <c r="K10" s="12">
        <v>62.05</v>
      </c>
    </row>
    <row r="11" s="10" customFormat="1" ht="15.75"/>
    <row r="12" s="10" customFormat="1" ht="15.75"/>
    <row r="13" spans="3:7" s="10" customFormat="1" ht="15.75">
      <c r="C13" s="10" t="s">
        <v>22</v>
      </c>
      <c r="D13" s="10" t="s">
        <v>23</v>
      </c>
      <c r="E13" s="10" t="s">
        <v>24</v>
      </c>
      <c r="F13" s="10" t="s">
        <v>25</v>
      </c>
      <c r="G13" s="10" t="s">
        <v>26</v>
      </c>
    </row>
    <row r="14" spans="3:7" s="10" customFormat="1" ht="15.75">
      <c r="C14" s="10">
        <v>2.044</v>
      </c>
      <c r="D14" s="10">
        <v>2.585</v>
      </c>
      <c r="E14" s="10">
        <v>0.791</v>
      </c>
      <c r="F14" s="10">
        <v>0.674</v>
      </c>
      <c r="G14" s="10">
        <v>0.536</v>
      </c>
    </row>
    <row r="15" s="10" customFormat="1" ht="15.75"/>
    <row r="16" ht="15">
      <c r="F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="120" zoomScaleNormal="120" zoomScalePageLayoutView="0" workbookViewId="0" topLeftCell="A1">
      <selection activeCell="C18" sqref="C18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3" width="19.28125" style="0" customWidth="1"/>
    <col min="4" max="4" width="14.28125" style="0" customWidth="1"/>
    <col min="5" max="6" width="20.421875" style="0" customWidth="1"/>
    <col min="7" max="7" width="18.7109375" style="0" customWidth="1"/>
    <col min="8" max="8" width="14.140625" style="0" customWidth="1"/>
    <col min="9" max="9" width="9.8515625" style="0" customWidth="1"/>
    <col min="10" max="10" width="11.00390625" style="0" customWidth="1"/>
    <col min="11" max="11" width="12.28125" style="0" customWidth="1"/>
    <col min="12" max="12" width="14.8515625" style="0" customWidth="1"/>
  </cols>
  <sheetData>
    <row r="1" s="10" customFormat="1" ht="15.75">
      <c r="B1" s="10" t="s">
        <v>28</v>
      </c>
    </row>
    <row r="2" s="10" customFormat="1" ht="15.75"/>
    <row r="3" spans="1:12" s="10" customFormat="1" ht="15.7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10" customFormat="1" ht="15.75">
      <c r="A4" s="10">
        <v>1</v>
      </c>
      <c r="B4" s="11" t="s">
        <v>14</v>
      </c>
      <c r="C4" s="10">
        <v>93.33</v>
      </c>
      <c r="D4" s="12">
        <v>27.45</v>
      </c>
      <c r="E4" s="10">
        <v>4294</v>
      </c>
      <c r="F4" s="12">
        <v>40.15</v>
      </c>
      <c r="G4" s="10">
        <v>50.15</v>
      </c>
      <c r="H4" s="12">
        <v>64.31</v>
      </c>
      <c r="I4" s="12">
        <v>131.91</v>
      </c>
      <c r="J4" s="10">
        <v>43.97</v>
      </c>
      <c r="K4" s="12">
        <v>11.5</v>
      </c>
      <c r="L4" s="12">
        <v>27.55</v>
      </c>
    </row>
    <row r="5" spans="1:12" s="10" customFormat="1" ht="15.75">
      <c r="A5" s="10">
        <v>2</v>
      </c>
      <c r="B5" s="11" t="s">
        <v>13</v>
      </c>
      <c r="C5" s="12">
        <v>80</v>
      </c>
      <c r="D5" s="12">
        <v>23.53</v>
      </c>
      <c r="E5" s="10">
        <v>2480</v>
      </c>
      <c r="F5" s="12">
        <v>23.19</v>
      </c>
      <c r="G5" s="12">
        <v>11.76</v>
      </c>
      <c r="H5" s="12">
        <v>15.08</v>
      </c>
      <c r="I5" s="12">
        <v>61.8</v>
      </c>
      <c r="J5" s="12">
        <v>20.6</v>
      </c>
      <c r="K5" s="12">
        <v>7.75</v>
      </c>
      <c r="L5" s="12">
        <v>18.57</v>
      </c>
    </row>
    <row r="6" spans="1:12" s="10" customFormat="1" ht="15.75">
      <c r="A6" s="10">
        <v>3</v>
      </c>
      <c r="B6" s="11" t="s">
        <v>17</v>
      </c>
      <c r="C6" s="12">
        <v>60</v>
      </c>
      <c r="D6" s="12">
        <v>17.65</v>
      </c>
      <c r="E6" s="10">
        <v>1814</v>
      </c>
      <c r="F6" s="12">
        <v>16.96</v>
      </c>
      <c r="G6" s="12">
        <v>7.98</v>
      </c>
      <c r="H6" s="12">
        <v>10.23</v>
      </c>
      <c r="I6" s="12">
        <v>44.84</v>
      </c>
      <c r="J6" s="10">
        <v>14.95</v>
      </c>
      <c r="K6" s="12">
        <v>7.56</v>
      </c>
      <c r="L6" s="12">
        <v>18.11</v>
      </c>
    </row>
    <row r="7" spans="1:12" s="10" customFormat="1" ht="15.75">
      <c r="A7" s="10">
        <v>4</v>
      </c>
      <c r="B7" s="11" t="s">
        <v>29</v>
      </c>
      <c r="C7" s="12">
        <v>40</v>
      </c>
      <c r="D7" s="12">
        <v>11.76</v>
      </c>
      <c r="E7" s="10">
        <v>1094</v>
      </c>
      <c r="F7" s="12">
        <v>10.23</v>
      </c>
      <c r="G7" s="12">
        <v>3.35</v>
      </c>
      <c r="H7" s="12">
        <v>4.3</v>
      </c>
      <c r="I7" s="12">
        <v>26.29</v>
      </c>
      <c r="J7" s="10">
        <v>8.76</v>
      </c>
      <c r="K7" s="12">
        <v>6.83</v>
      </c>
      <c r="L7" s="12">
        <v>16.36</v>
      </c>
    </row>
    <row r="8" spans="1:12" s="10" customFormat="1" ht="15.75">
      <c r="A8" s="10">
        <v>5</v>
      </c>
      <c r="B8" s="11" t="s">
        <v>16</v>
      </c>
      <c r="C8" s="12">
        <v>46.67</v>
      </c>
      <c r="D8" s="12">
        <v>13.73</v>
      </c>
      <c r="E8" s="10">
        <v>640</v>
      </c>
      <c r="F8" s="12">
        <v>5.98</v>
      </c>
      <c r="G8" s="12">
        <v>2.31</v>
      </c>
      <c r="H8" s="12">
        <v>2.96</v>
      </c>
      <c r="I8" s="12">
        <v>22.67</v>
      </c>
      <c r="J8" s="10">
        <v>7.56</v>
      </c>
      <c r="K8" s="12">
        <v>3.43</v>
      </c>
      <c r="L8" s="12">
        <v>8.22</v>
      </c>
    </row>
    <row r="9" spans="1:12" s="10" customFormat="1" ht="15.75">
      <c r="A9" s="10">
        <v>6</v>
      </c>
      <c r="B9" s="11" t="s">
        <v>21</v>
      </c>
      <c r="C9" s="12">
        <v>20</v>
      </c>
      <c r="D9" s="12">
        <v>5.88</v>
      </c>
      <c r="E9" s="10">
        <v>373</v>
      </c>
      <c r="F9" s="12">
        <v>3.49</v>
      </c>
      <c r="G9" s="12">
        <v>2.43</v>
      </c>
      <c r="H9" s="12">
        <v>3.12</v>
      </c>
      <c r="I9" s="12">
        <v>12.49</v>
      </c>
      <c r="J9" s="10">
        <v>4.16</v>
      </c>
      <c r="K9" s="12">
        <v>4.67</v>
      </c>
      <c r="L9" s="12">
        <v>11.19</v>
      </c>
    </row>
    <row r="10" spans="3:12" s="10" customFormat="1" ht="15.75">
      <c r="C10" s="12">
        <v>340</v>
      </c>
      <c r="D10" s="16"/>
      <c r="E10" s="10">
        <v>10695</v>
      </c>
      <c r="F10" s="12"/>
      <c r="G10" s="10">
        <v>77.98</v>
      </c>
      <c r="H10" s="12"/>
      <c r="I10" s="12"/>
      <c r="K10" s="12">
        <v>41.74</v>
      </c>
      <c r="L10" s="12"/>
    </row>
    <row r="11" s="10" customFormat="1" ht="15.75"/>
    <row r="12" s="10" customFormat="1" ht="15.75"/>
    <row r="13" spans="3:7" s="10" customFormat="1" ht="15.75">
      <c r="C13" s="10" t="s">
        <v>22</v>
      </c>
      <c r="D13" s="10" t="s">
        <v>23</v>
      </c>
      <c r="E13" s="10" t="s">
        <v>24</v>
      </c>
      <c r="F13" s="10" t="s">
        <v>25</v>
      </c>
      <c r="G13" s="10" t="s">
        <v>26</v>
      </c>
    </row>
    <row r="14" spans="3:7" s="10" customFormat="1" ht="15.75">
      <c r="C14" s="14">
        <v>2.2</v>
      </c>
      <c r="D14" s="10">
        <v>2.585</v>
      </c>
      <c r="E14" s="10">
        <v>0.851</v>
      </c>
      <c r="F14" s="10">
        <v>0.741</v>
      </c>
      <c r="G14" s="10">
        <v>0.539</v>
      </c>
    </row>
    <row r="15" s="10" customFormat="1" ht="15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="120" zoomScaleNormal="120" zoomScalePageLayoutView="0" workbookViewId="0" topLeftCell="A2">
      <selection activeCell="E29" sqref="E29"/>
    </sheetView>
  </sheetViews>
  <sheetFormatPr defaultColWidth="9.140625" defaultRowHeight="15"/>
  <cols>
    <col min="1" max="1" width="7.7109375" style="0" customWidth="1"/>
    <col min="2" max="2" width="23.00390625" style="0" customWidth="1"/>
    <col min="3" max="3" width="17.140625" style="0" customWidth="1"/>
    <col min="4" max="4" width="14.28125" style="0" customWidth="1"/>
    <col min="5" max="5" width="17.57421875" style="0" customWidth="1"/>
    <col min="6" max="6" width="20.28125" style="0" customWidth="1"/>
    <col min="7" max="7" width="18.421875" style="0" customWidth="1"/>
    <col min="8" max="8" width="15.421875" style="0" customWidth="1"/>
    <col min="10" max="10" width="12.421875" style="0" customWidth="1"/>
    <col min="11" max="11" width="14.421875" style="0" customWidth="1"/>
    <col min="12" max="12" width="16.7109375" style="0" customWidth="1"/>
  </cols>
  <sheetData>
    <row r="1" s="10" customFormat="1" ht="15.75">
      <c r="B1" s="10" t="s">
        <v>30</v>
      </c>
    </row>
    <row r="2" s="10" customFormat="1" ht="15.75"/>
    <row r="3" spans="1:12" s="10" customFormat="1" ht="15.7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10" customFormat="1" ht="15.75">
      <c r="A4" s="10">
        <v>1</v>
      </c>
      <c r="B4" s="11" t="s">
        <v>13</v>
      </c>
      <c r="C4" s="12">
        <v>100</v>
      </c>
      <c r="D4" s="12">
        <v>18.29</v>
      </c>
      <c r="E4" s="10">
        <v>4321</v>
      </c>
      <c r="F4" s="12">
        <f>E4/16004*100</f>
        <v>26.999500124968755</v>
      </c>
      <c r="G4" s="12">
        <v>27.94</v>
      </c>
      <c r="H4" s="12">
        <f>G4/93.98*100</f>
        <v>29.72972972972973</v>
      </c>
      <c r="I4" s="12">
        <f>H4+F4+D4</f>
        <v>75.0192298546985</v>
      </c>
      <c r="J4" s="12">
        <f>I4/3</f>
        <v>25.006409951566166</v>
      </c>
      <c r="K4" s="12">
        <v>10.8</v>
      </c>
      <c r="L4" s="12">
        <f>K4/78.76*100</f>
        <v>13.712544438801421</v>
      </c>
    </row>
    <row r="5" spans="1:12" s="10" customFormat="1" ht="15.75">
      <c r="A5" s="10">
        <v>2</v>
      </c>
      <c r="B5" s="11" t="s">
        <v>31</v>
      </c>
      <c r="C5" s="12">
        <v>80</v>
      </c>
      <c r="D5" s="12">
        <v>14.63</v>
      </c>
      <c r="E5" s="10">
        <v>1013</v>
      </c>
      <c r="F5" s="12">
        <f aca="true" t="shared" si="0" ref="F5:F14">E5/16004*100</f>
        <v>6.329667583104224</v>
      </c>
      <c r="G5" s="12">
        <v>7.07</v>
      </c>
      <c r="H5" s="12">
        <f aca="true" t="shared" si="1" ref="H5:H14">G5/93.98*100</f>
        <v>7.522877207916578</v>
      </c>
      <c r="I5" s="12">
        <f aca="true" t="shared" si="2" ref="I5:I14">H5+F5+D5</f>
        <v>28.482544791020803</v>
      </c>
      <c r="J5" s="12">
        <f aca="true" t="shared" si="3" ref="J5:J14">I5/3</f>
        <v>9.494181597006934</v>
      </c>
      <c r="K5" s="12">
        <v>3.17</v>
      </c>
      <c r="L5" s="12">
        <f aca="true" t="shared" si="4" ref="L5:L14">K5/78.76*100</f>
        <v>4.024885728796343</v>
      </c>
    </row>
    <row r="6" spans="1:12" s="10" customFormat="1" ht="15.75">
      <c r="A6" s="10">
        <v>3</v>
      </c>
      <c r="B6" s="11" t="s">
        <v>17</v>
      </c>
      <c r="C6" s="12">
        <v>66.67</v>
      </c>
      <c r="D6" s="12">
        <v>12.2</v>
      </c>
      <c r="E6" s="10">
        <v>2454</v>
      </c>
      <c r="F6" s="12">
        <f t="shared" si="0"/>
        <v>15.33366658335416</v>
      </c>
      <c r="G6" s="12">
        <v>18.06</v>
      </c>
      <c r="H6" s="12">
        <f t="shared" si="1"/>
        <v>19.216854649925512</v>
      </c>
      <c r="I6" s="12">
        <f t="shared" si="2"/>
        <v>46.75052123327967</v>
      </c>
      <c r="J6" s="12">
        <f t="shared" si="3"/>
        <v>15.58350707775989</v>
      </c>
      <c r="K6" s="12">
        <v>9.2</v>
      </c>
      <c r="L6" s="12">
        <f t="shared" si="4"/>
        <v>11.681056373793803</v>
      </c>
    </row>
    <row r="7" spans="1:12" s="10" customFormat="1" ht="15.75">
      <c r="A7" s="10">
        <v>4</v>
      </c>
      <c r="B7" s="11" t="s">
        <v>29</v>
      </c>
      <c r="C7" s="12">
        <v>60</v>
      </c>
      <c r="D7" s="12">
        <v>10.98</v>
      </c>
      <c r="E7" s="10">
        <v>1974</v>
      </c>
      <c r="F7" s="12">
        <f t="shared" si="0"/>
        <v>12.334416395901025</v>
      </c>
      <c r="G7" s="12">
        <v>9.59</v>
      </c>
      <c r="H7" s="12">
        <f t="shared" si="1"/>
        <v>10.20429878697595</v>
      </c>
      <c r="I7" s="12">
        <f t="shared" si="2"/>
        <v>33.518715182876974</v>
      </c>
      <c r="J7" s="12">
        <f t="shared" si="3"/>
        <v>11.17290506095899</v>
      </c>
      <c r="K7" s="12">
        <v>8.22</v>
      </c>
      <c r="L7" s="12">
        <f t="shared" si="4"/>
        <v>10.436769933976638</v>
      </c>
    </row>
    <row r="8" spans="1:12" s="10" customFormat="1" ht="15.75">
      <c r="A8" s="10">
        <v>5</v>
      </c>
      <c r="B8" s="11" t="s">
        <v>15</v>
      </c>
      <c r="C8" s="12">
        <v>73.33</v>
      </c>
      <c r="D8" s="12">
        <v>13.41</v>
      </c>
      <c r="E8" s="10">
        <v>1734</v>
      </c>
      <c r="F8" s="12">
        <f t="shared" si="0"/>
        <v>10.834791302174457</v>
      </c>
      <c r="G8" s="12">
        <v>10.29</v>
      </c>
      <c r="H8" s="12">
        <f t="shared" si="1"/>
        <v>10.949138114492444</v>
      </c>
      <c r="I8" s="12">
        <f t="shared" si="2"/>
        <v>35.193929416666904</v>
      </c>
      <c r="J8" s="12">
        <f t="shared" si="3"/>
        <v>11.731309805555634</v>
      </c>
      <c r="K8" s="12">
        <v>5.91</v>
      </c>
      <c r="L8" s="12">
        <f t="shared" si="4"/>
        <v>7.503809040121889</v>
      </c>
    </row>
    <row r="9" spans="1:12" s="10" customFormat="1" ht="15.75">
      <c r="A9" s="10">
        <v>6</v>
      </c>
      <c r="B9" s="11" t="s">
        <v>18</v>
      </c>
      <c r="C9" s="12">
        <v>46.67</v>
      </c>
      <c r="D9" s="12">
        <v>8.54</v>
      </c>
      <c r="E9" s="10">
        <v>1174</v>
      </c>
      <c r="F9" s="12">
        <f t="shared" si="0"/>
        <v>7.335666083479129</v>
      </c>
      <c r="G9" s="12">
        <v>5.25</v>
      </c>
      <c r="H9" s="12">
        <f t="shared" si="1"/>
        <v>5.586294956373696</v>
      </c>
      <c r="I9" s="12">
        <f t="shared" si="2"/>
        <v>21.461961039852824</v>
      </c>
      <c r="J9" s="12">
        <f t="shared" si="3"/>
        <v>7.153987013284275</v>
      </c>
      <c r="K9" s="12">
        <v>6.29</v>
      </c>
      <c r="L9" s="12">
        <f t="shared" si="4"/>
        <v>7.9862874555611985</v>
      </c>
    </row>
    <row r="10" spans="1:12" s="10" customFormat="1" ht="15.75">
      <c r="A10" s="10">
        <v>7</v>
      </c>
      <c r="B10" s="11" t="s">
        <v>32</v>
      </c>
      <c r="C10" s="12">
        <v>40</v>
      </c>
      <c r="D10" s="12">
        <v>7.32</v>
      </c>
      <c r="E10" s="10">
        <v>987</v>
      </c>
      <c r="F10" s="12">
        <f t="shared" si="0"/>
        <v>6.1672081979505124</v>
      </c>
      <c r="G10" s="12">
        <v>4.6</v>
      </c>
      <c r="H10" s="12">
        <f t="shared" si="1"/>
        <v>4.894658437965524</v>
      </c>
      <c r="I10" s="12">
        <f t="shared" si="2"/>
        <v>18.381866635916037</v>
      </c>
      <c r="J10" s="12">
        <f t="shared" si="3"/>
        <v>6.127288878638679</v>
      </c>
      <c r="K10" s="12">
        <v>6.17</v>
      </c>
      <c r="L10" s="12">
        <f t="shared" si="4"/>
        <v>7.833925850685626</v>
      </c>
    </row>
    <row r="11" spans="1:12" s="10" customFormat="1" ht="15.75">
      <c r="A11" s="10">
        <v>8</v>
      </c>
      <c r="B11" s="11" t="s">
        <v>16</v>
      </c>
      <c r="C11" s="12">
        <v>26.67</v>
      </c>
      <c r="D11" s="12">
        <v>4.88</v>
      </c>
      <c r="E11" s="10">
        <v>800</v>
      </c>
      <c r="F11" s="12">
        <f t="shared" si="0"/>
        <v>4.998750312421894</v>
      </c>
      <c r="G11" s="12">
        <v>3.31</v>
      </c>
      <c r="H11" s="12">
        <f t="shared" si="1"/>
        <v>3.522025962970845</v>
      </c>
      <c r="I11" s="12">
        <f t="shared" si="2"/>
        <v>13.40077627539274</v>
      </c>
      <c r="J11" s="12">
        <f t="shared" si="3"/>
        <v>4.466925425130913</v>
      </c>
      <c r="K11" s="12">
        <v>7.5</v>
      </c>
      <c r="L11" s="12">
        <f t="shared" si="4"/>
        <v>9.522600304723209</v>
      </c>
    </row>
    <row r="12" spans="1:12" s="10" customFormat="1" ht="15.75">
      <c r="A12" s="10">
        <v>9</v>
      </c>
      <c r="B12" s="11" t="s">
        <v>19</v>
      </c>
      <c r="C12" s="12">
        <v>20</v>
      </c>
      <c r="D12" s="12">
        <v>3.66</v>
      </c>
      <c r="E12" s="10">
        <v>560</v>
      </c>
      <c r="F12" s="12">
        <f t="shared" si="0"/>
        <v>3.499125218695326</v>
      </c>
      <c r="G12" s="12">
        <v>2.08</v>
      </c>
      <c r="H12" s="12">
        <f t="shared" si="1"/>
        <v>2.2132368589061504</v>
      </c>
      <c r="I12" s="12">
        <f t="shared" si="2"/>
        <v>9.372362077601476</v>
      </c>
      <c r="J12" s="12">
        <f t="shared" si="3"/>
        <v>3.1241206925338254</v>
      </c>
      <c r="K12" s="12">
        <v>7</v>
      </c>
      <c r="L12" s="12">
        <f t="shared" si="4"/>
        <v>8.887760284408328</v>
      </c>
    </row>
    <row r="13" spans="1:12" s="10" customFormat="1" ht="15.75">
      <c r="A13" s="10">
        <v>10</v>
      </c>
      <c r="B13" s="11" t="s">
        <v>14</v>
      </c>
      <c r="C13" s="12">
        <v>20</v>
      </c>
      <c r="D13" s="12">
        <v>3.66</v>
      </c>
      <c r="E13" s="10">
        <v>640</v>
      </c>
      <c r="F13" s="12">
        <f t="shared" si="0"/>
        <v>3.9990002499375157</v>
      </c>
      <c r="G13" s="12">
        <v>3.94</v>
      </c>
      <c r="H13" s="12">
        <f t="shared" si="1"/>
        <v>4.192381357735688</v>
      </c>
      <c r="I13" s="12">
        <f t="shared" si="2"/>
        <v>11.851381607673204</v>
      </c>
      <c r="J13" s="12">
        <f t="shared" si="3"/>
        <v>3.950460535891068</v>
      </c>
      <c r="K13" s="12">
        <v>8</v>
      </c>
      <c r="L13" s="12">
        <f t="shared" si="4"/>
        <v>10.15744032503809</v>
      </c>
    </row>
    <row r="14" spans="1:12" s="10" customFormat="1" ht="15.75">
      <c r="A14" s="10">
        <v>11</v>
      </c>
      <c r="B14" s="11" t="s">
        <v>21</v>
      </c>
      <c r="C14" s="12">
        <v>13.33</v>
      </c>
      <c r="D14" s="12">
        <v>2.44</v>
      </c>
      <c r="E14" s="10">
        <v>347</v>
      </c>
      <c r="F14" s="12">
        <f t="shared" si="0"/>
        <v>2.1682079480129968</v>
      </c>
      <c r="G14" s="12">
        <v>1.85</v>
      </c>
      <c r="H14" s="12">
        <f t="shared" si="1"/>
        <v>1.968503937007874</v>
      </c>
      <c r="I14" s="12">
        <f t="shared" si="2"/>
        <v>6.57671188502087</v>
      </c>
      <c r="J14" s="12">
        <f t="shared" si="3"/>
        <v>2.1922372950069566</v>
      </c>
      <c r="K14" s="12">
        <v>6.5</v>
      </c>
      <c r="L14" s="12">
        <f t="shared" si="4"/>
        <v>8.252920264093449</v>
      </c>
    </row>
    <row r="15" spans="3:12" s="10" customFormat="1" ht="15.75">
      <c r="C15" s="12">
        <v>546.67</v>
      </c>
      <c r="E15" s="10">
        <f>SUM(E4:E14)</f>
        <v>16004</v>
      </c>
      <c r="F15" s="12"/>
      <c r="G15" s="12">
        <f>SUM(G4:G14)</f>
        <v>93.98</v>
      </c>
      <c r="H15" s="12"/>
      <c r="I15" s="12"/>
      <c r="J15" s="12"/>
      <c r="K15" s="12">
        <f>SUM(K4:K14)</f>
        <v>78.75999999999999</v>
      </c>
      <c r="L15" s="12"/>
    </row>
    <row r="16" s="10" customFormat="1" ht="15.75"/>
    <row r="17" s="10" customFormat="1" ht="15.75"/>
    <row r="18" spans="3:7" s="10" customFormat="1" ht="15.75">
      <c r="C18" s="10" t="s">
        <v>22</v>
      </c>
      <c r="D18" s="10" t="s">
        <v>23</v>
      </c>
      <c r="E18" s="10" t="s">
        <v>24</v>
      </c>
      <c r="F18" s="10" t="s">
        <v>33</v>
      </c>
      <c r="G18" s="10" t="s">
        <v>26</v>
      </c>
    </row>
    <row r="19" spans="3:7" s="10" customFormat="1" ht="20.25">
      <c r="C19" s="51">
        <v>3.112</v>
      </c>
      <c r="D19" s="10">
        <v>3.461</v>
      </c>
      <c r="E19" s="51">
        <v>0.899</v>
      </c>
      <c r="F19" s="51">
        <v>0.858</v>
      </c>
      <c r="G19" s="51">
        <v>1.033</v>
      </c>
    </row>
    <row r="20" s="10" customFormat="1" ht="15.75"/>
    <row r="21" s="10" customFormat="1" ht="15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zoomScale="120" zoomScaleNormal="120" zoomScalePageLayoutView="0" workbookViewId="0" topLeftCell="A1">
      <selection activeCell="E22" sqref="E22"/>
    </sheetView>
  </sheetViews>
  <sheetFormatPr defaultColWidth="9.140625" defaultRowHeight="15"/>
  <cols>
    <col min="1" max="1" width="7.8515625" style="0" customWidth="1"/>
    <col min="2" max="2" width="24.00390625" style="0" customWidth="1"/>
    <col min="3" max="3" width="19.28125" style="0" customWidth="1"/>
    <col min="4" max="4" width="14.421875" style="0" customWidth="1"/>
    <col min="5" max="5" width="20.140625" style="0" customWidth="1"/>
    <col min="6" max="6" width="20.57421875" style="0" customWidth="1"/>
    <col min="7" max="7" width="19.00390625" style="0" customWidth="1"/>
    <col min="8" max="8" width="14.8515625" style="0" customWidth="1"/>
    <col min="9" max="9" width="11.00390625" style="0" customWidth="1"/>
    <col min="10" max="10" width="11.8515625" style="0" customWidth="1"/>
    <col min="11" max="11" width="13.8515625" style="0" customWidth="1"/>
    <col min="12" max="12" width="16.421875" style="0" customWidth="1"/>
  </cols>
  <sheetData>
    <row r="1" s="10" customFormat="1" ht="15.75">
      <c r="B1" s="10" t="s">
        <v>34</v>
      </c>
    </row>
    <row r="2" s="10" customFormat="1" ht="15.75"/>
    <row r="3" spans="1:12" s="10" customFormat="1" ht="15.7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10" customFormat="1" ht="15.75">
      <c r="A4" s="10">
        <v>1</v>
      </c>
      <c r="B4" s="11" t="s">
        <v>14</v>
      </c>
      <c r="C4" s="12">
        <v>93.33</v>
      </c>
      <c r="D4" s="12">
        <v>33.33</v>
      </c>
      <c r="E4" s="10">
        <v>5094</v>
      </c>
      <c r="F4" s="12">
        <v>45.15</v>
      </c>
      <c r="G4" s="12">
        <v>32.71</v>
      </c>
      <c r="H4" s="12">
        <v>43.24</v>
      </c>
      <c r="I4" s="12">
        <v>121.72</v>
      </c>
      <c r="J4" s="12">
        <v>40.57</v>
      </c>
      <c r="K4" s="12">
        <v>13.64</v>
      </c>
      <c r="L4" s="12">
        <v>29.3</v>
      </c>
    </row>
    <row r="5" spans="1:12" s="10" customFormat="1" ht="15.75">
      <c r="A5" s="10">
        <v>2</v>
      </c>
      <c r="B5" s="11" t="s">
        <v>17</v>
      </c>
      <c r="C5" s="12">
        <v>73.33</v>
      </c>
      <c r="D5" s="12">
        <v>26.19</v>
      </c>
      <c r="E5" s="10">
        <v>2374</v>
      </c>
      <c r="F5" s="12">
        <v>21.04</v>
      </c>
      <c r="G5" s="12">
        <v>21.47</v>
      </c>
      <c r="H5" s="12">
        <v>28.38</v>
      </c>
      <c r="I5" s="12">
        <v>75.61</v>
      </c>
      <c r="J5" s="12">
        <v>25.2</v>
      </c>
      <c r="K5" s="12">
        <v>8.09</v>
      </c>
      <c r="L5" s="12">
        <v>17.38</v>
      </c>
    </row>
    <row r="6" spans="1:12" s="10" customFormat="1" ht="15.75">
      <c r="A6" s="10">
        <v>3</v>
      </c>
      <c r="B6" s="11" t="s">
        <v>13</v>
      </c>
      <c r="C6" s="12">
        <v>60</v>
      </c>
      <c r="D6" s="12">
        <v>21.43</v>
      </c>
      <c r="E6" s="10">
        <v>1974</v>
      </c>
      <c r="F6" s="12">
        <v>17.5</v>
      </c>
      <c r="G6" s="12">
        <v>11.89</v>
      </c>
      <c r="H6" s="12">
        <v>15.72</v>
      </c>
      <c r="I6" s="12">
        <v>54.65</v>
      </c>
      <c r="J6" s="12">
        <v>18.22</v>
      </c>
      <c r="K6" s="12">
        <v>8.22</v>
      </c>
      <c r="L6" s="12">
        <v>17.66</v>
      </c>
    </row>
    <row r="7" spans="1:12" s="10" customFormat="1" ht="15.75">
      <c r="A7" s="10">
        <v>4</v>
      </c>
      <c r="B7" s="11" t="s">
        <v>16</v>
      </c>
      <c r="C7" s="12">
        <v>33.33</v>
      </c>
      <c r="D7" s="12">
        <v>11.9</v>
      </c>
      <c r="E7" s="10">
        <v>1280</v>
      </c>
      <c r="F7" s="12">
        <v>11.35</v>
      </c>
      <c r="G7" s="12">
        <v>6.68</v>
      </c>
      <c r="H7" s="12">
        <v>8.83</v>
      </c>
      <c r="I7" s="12">
        <v>32.08</v>
      </c>
      <c r="J7" s="12">
        <v>10.69</v>
      </c>
      <c r="K7" s="12">
        <v>9.6</v>
      </c>
      <c r="L7" s="12">
        <v>20.62</v>
      </c>
    </row>
    <row r="8" spans="1:12" s="10" customFormat="1" ht="15.75">
      <c r="A8" s="10">
        <v>5</v>
      </c>
      <c r="B8" s="11" t="s">
        <v>18</v>
      </c>
      <c r="C8" s="12">
        <v>20</v>
      </c>
      <c r="D8" s="12">
        <v>7.14</v>
      </c>
      <c r="E8" s="10">
        <v>560</v>
      </c>
      <c r="F8" s="12">
        <v>4.96</v>
      </c>
      <c r="G8" s="12">
        <v>2.9</v>
      </c>
      <c r="H8" s="12">
        <v>3.83</v>
      </c>
      <c r="I8" s="12">
        <v>15.93</v>
      </c>
      <c r="J8" s="12">
        <v>5.31</v>
      </c>
      <c r="K8" s="12">
        <v>7</v>
      </c>
      <c r="L8" s="12">
        <v>15.04</v>
      </c>
    </row>
    <row r="9" spans="3:12" s="10" customFormat="1" ht="15.75">
      <c r="C9" s="12">
        <v>279.99</v>
      </c>
      <c r="E9" s="10">
        <f>SUM(E4:E8)</f>
        <v>11282</v>
      </c>
      <c r="G9" s="12">
        <v>75.65</v>
      </c>
      <c r="H9" s="12"/>
      <c r="I9" s="12"/>
      <c r="J9" s="12"/>
      <c r="K9" s="12">
        <v>46.55</v>
      </c>
      <c r="L9" s="12"/>
    </row>
    <row r="10" s="10" customFormat="1" ht="15.75"/>
    <row r="11" spans="3:7" s="10" customFormat="1" ht="15.75"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</row>
    <row r="12" spans="3:7" s="10" customFormat="1" ht="15.75">
      <c r="C12" s="10">
        <v>2.002</v>
      </c>
      <c r="D12" s="10">
        <v>2.323</v>
      </c>
      <c r="E12" s="10">
        <v>0.862</v>
      </c>
      <c r="F12" s="10">
        <v>0.706</v>
      </c>
      <c r="G12" s="10">
        <v>0.429</v>
      </c>
    </row>
    <row r="13" s="10" customFormat="1" ht="15.75"/>
    <row r="14" s="10" customFormat="1" ht="15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3"/>
  <sheetViews>
    <sheetView zoomScale="120" zoomScaleNormal="120" zoomScalePageLayoutView="0" workbookViewId="0" topLeftCell="A2">
      <selection activeCell="D19" sqref="D19"/>
    </sheetView>
  </sheetViews>
  <sheetFormatPr defaultColWidth="9.140625" defaultRowHeight="15"/>
  <cols>
    <col min="2" max="2" width="22.7109375" style="0" customWidth="1"/>
    <col min="3" max="3" width="17.421875" style="0" customWidth="1"/>
    <col min="4" max="4" width="14.8515625" style="0" customWidth="1"/>
    <col min="5" max="5" width="19.8515625" style="0" customWidth="1"/>
    <col min="6" max="6" width="20.28125" style="0" customWidth="1"/>
    <col min="7" max="7" width="18.421875" style="0" customWidth="1"/>
    <col min="8" max="8" width="14.57421875" style="0" customWidth="1"/>
    <col min="11" max="11" width="12.7109375" style="0" customWidth="1"/>
    <col min="12" max="12" width="15.57421875" style="0" customWidth="1"/>
  </cols>
  <sheetData>
    <row r="1" ht="15" hidden="1"/>
    <row r="2" s="10" customFormat="1" ht="15.75">
      <c r="B2" s="10" t="s">
        <v>35</v>
      </c>
    </row>
    <row r="3" s="10" customFormat="1" ht="15.75"/>
    <row r="4" s="10" customFormat="1" ht="15.75"/>
    <row r="5" spans="1:12" s="10" customFormat="1" ht="15.7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</row>
    <row r="6" spans="1:12" s="10" customFormat="1" ht="15.75">
      <c r="A6" s="10">
        <v>1</v>
      </c>
      <c r="B6" s="11" t="s">
        <v>14</v>
      </c>
      <c r="C6" s="12">
        <v>100</v>
      </c>
      <c r="D6" s="12">
        <v>24.19</v>
      </c>
      <c r="E6" s="13">
        <v>5707</v>
      </c>
      <c r="F6" s="12">
        <v>38.01</v>
      </c>
      <c r="G6" s="12">
        <v>45.67</v>
      </c>
      <c r="H6" s="12">
        <v>42.48</v>
      </c>
      <c r="I6" s="12">
        <v>104.68</v>
      </c>
      <c r="J6" s="12">
        <v>34.89</v>
      </c>
      <c r="K6" s="12">
        <v>14.27</v>
      </c>
      <c r="L6" s="12">
        <v>24.53</v>
      </c>
    </row>
    <row r="7" spans="1:12" s="10" customFormat="1" ht="15.75">
      <c r="A7" s="10">
        <v>2</v>
      </c>
      <c r="B7" s="11" t="s">
        <v>16</v>
      </c>
      <c r="C7" s="12">
        <v>86.67</v>
      </c>
      <c r="D7" s="12">
        <v>20.97</v>
      </c>
      <c r="E7" s="10">
        <v>2560</v>
      </c>
      <c r="F7" s="12">
        <v>17.05</v>
      </c>
      <c r="G7" s="12">
        <v>21.4</v>
      </c>
      <c r="H7" s="12">
        <v>19.9</v>
      </c>
      <c r="I7" s="12">
        <v>57.92</v>
      </c>
      <c r="J7" s="12">
        <v>19.31</v>
      </c>
      <c r="K7" s="12">
        <v>7.38</v>
      </c>
      <c r="L7" s="12">
        <v>12.69</v>
      </c>
    </row>
    <row r="8" spans="1:12" s="10" customFormat="1" ht="15.75">
      <c r="A8" s="10">
        <v>3</v>
      </c>
      <c r="B8" s="11" t="s">
        <v>13</v>
      </c>
      <c r="C8" s="12">
        <v>66.67</v>
      </c>
      <c r="D8" s="12">
        <v>16.13</v>
      </c>
      <c r="E8" s="13">
        <v>2320.29</v>
      </c>
      <c r="F8" s="12">
        <v>15.45</v>
      </c>
      <c r="G8" s="12">
        <v>12.2</v>
      </c>
      <c r="H8" s="12">
        <v>11.35</v>
      </c>
      <c r="I8" s="12">
        <v>42.93</v>
      </c>
      <c r="J8" s="12">
        <v>14.31</v>
      </c>
      <c r="K8" s="12">
        <v>8.7</v>
      </c>
      <c r="L8" s="12">
        <v>14.96</v>
      </c>
    </row>
    <row r="9" spans="1:12" s="10" customFormat="1" ht="15.75">
      <c r="A9" s="10">
        <v>4</v>
      </c>
      <c r="B9" s="11" t="s">
        <v>17</v>
      </c>
      <c r="C9" s="12">
        <v>40</v>
      </c>
      <c r="D9" s="12">
        <v>9.68</v>
      </c>
      <c r="E9" s="13">
        <v>1573.53</v>
      </c>
      <c r="F9" s="12">
        <v>10.48</v>
      </c>
      <c r="G9" s="12">
        <v>14.15</v>
      </c>
      <c r="H9" s="12">
        <v>13.16</v>
      </c>
      <c r="I9" s="12">
        <v>33.32</v>
      </c>
      <c r="J9" s="12">
        <v>11.11</v>
      </c>
      <c r="K9" s="12">
        <v>9.83</v>
      </c>
      <c r="L9" s="12">
        <v>16.9</v>
      </c>
    </row>
    <row r="10" spans="1:12" s="10" customFormat="1" ht="15.75">
      <c r="A10" s="10">
        <v>5</v>
      </c>
      <c r="B10" s="11" t="s">
        <v>19</v>
      </c>
      <c r="C10" s="12">
        <v>46.67</v>
      </c>
      <c r="D10" s="12">
        <v>11.29</v>
      </c>
      <c r="E10" s="13">
        <v>1280.16</v>
      </c>
      <c r="F10" s="12">
        <v>8.53</v>
      </c>
      <c r="G10" s="12">
        <v>6.17</v>
      </c>
      <c r="H10" s="12">
        <v>5.74</v>
      </c>
      <c r="I10" s="12">
        <v>25.56</v>
      </c>
      <c r="J10" s="12">
        <f>I10/3</f>
        <v>8.52</v>
      </c>
      <c r="K10" s="12">
        <v>6.86</v>
      </c>
      <c r="L10" s="12">
        <v>11.79</v>
      </c>
    </row>
    <row r="11" spans="1:12" s="10" customFormat="1" ht="15.75">
      <c r="A11" s="10">
        <v>6</v>
      </c>
      <c r="B11" s="11" t="s">
        <v>15</v>
      </c>
      <c r="C11" s="12">
        <v>53.33</v>
      </c>
      <c r="D11" s="12">
        <v>12.9</v>
      </c>
      <c r="E11" s="13">
        <v>1093.47</v>
      </c>
      <c r="F11" s="12">
        <v>7.28</v>
      </c>
      <c r="G11" s="12">
        <v>6.58</v>
      </c>
      <c r="H11" s="12">
        <v>6.12</v>
      </c>
      <c r="I11" s="12">
        <v>26.3</v>
      </c>
      <c r="J11" s="12">
        <f>I11/3</f>
        <v>8.766666666666667</v>
      </c>
      <c r="K11" s="12">
        <v>5.13</v>
      </c>
      <c r="L11" s="12">
        <v>8.82</v>
      </c>
    </row>
    <row r="12" spans="1:12" s="10" customFormat="1" ht="15.75">
      <c r="A12" s="10">
        <v>7</v>
      </c>
      <c r="B12" s="11" t="s">
        <v>29</v>
      </c>
      <c r="C12" s="12">
        <v>20</v>
      </c>
      <c r="D12" s="12">
        <v>4.84</v>
      </c>
      <c r="E12" s="13">
        <v>480</v>
      </c>
      <c r="F12" s="12">
        <v>3.2</v>
      </c>
      <c r="G12" s="12">
        <v>1.35</v>
      </c>
      <c r="H12" s="12">
        <v>1.26</v>
      </c>
      <c r="I12" s="12">
        <v>9.3</v>
      </c>
      <c r="J12" s="12">
        <f>I12/3</f>
        <v>3.1</v>
      </c>
      <c r="K12" s="12">
        <v>6</v>
      </c>
      <c r="L12" s="12">
        <v>10.31</v>
      </c>
    </row>
    <row r="13" spans="3:11" s="10" customFormat="1" ht="15.75">
      <c r="C13" s="12">
        <v>413.34</v>
      </c>
      <c r="E13" s="13">
        <v>15014</v>
      </c>
      <c r="F13" s="12"/>
      <c r="G13" s="12">
        <f>SUM(G6:G12)</f>
        <v>107.52</v>
      </c>
      <c r="H13" s="12"/>
      <c r="I13" s="12"/>
      <c r="J13" s="12"/>
      <c r="K13" s="12">
        <v>58.17</v>
      </c>
    </row>
    <row r="14" s="10" customFormat="1" ht="15.75"/>
    <row r="15" s="10" customFormat="1" ht="15.75"/>
    <row r="16" spans="3:7" s="10" customFormat="1" ht="15.75">
      <c r="C16" s="10" t="s">
        <v>22</v>
      </c>
      <c r="D16" s="10" t="s">
        <v>23</v>
      </c>
      <c r="E16" s="10" t="s">
        <v>24</v>
      </c>
      <c r="F16" s="10" t="s">
        <v>25</v>
      </c>
      <c r="G16" s="10" t="s">
        <v>26</v>
      </c>
    </row>
    <row r="17" spans="3:7" s="10" customFormat="1" ht="15.75">
      <c r="C17" s="14">
        <v>2.4598</v>
      </c>
      <c r="D17" s="10">
        <v>2.808</v>
      </c>
      <c r="E17" s="10">
        <v>0.876</v>
      </c>
      <c r="F17" s="14">
        <v>0.77798</v>
      </c>
      <c r="G17" s="10">
        <v>0.623</v>
      </c>
    </row>
    <row r="18" s="10" customFormat="1" ht="15.75"/>
    <row r="19" s="10" customFormat="1" ht="15.75"/>
    <row r="21" ht="15">
      <c r="F21" s="1"/>
    </row>
    <row r="22" spans="4:6" ht="15">
      <c r="D22" s="1"/>
      <c r="F22" s="1"/>
    </row>
    <row r="23" spans="4:6" ht="15">
      <c r="D23" s="1"/>
      <c r="F23" s="1"/>
    </row>
    <row r="24" spans="4:6" ht="15">
      <c r="D24" s="1"/>
      <c r="F24" s="1"/>
    </row>
    <row r="25" spans="4:6" ht="15">
      <c r="D25" s="1"/>
      <c r="F25" s="1"/>
    </row>
    <row r="26" spans="4:6" ht="15">
      <c r="D26" s="1"/>
      <c r="F26" s="1"/>
    </row>
    <row r="27" spans="4:6" ht="15">
      <c r="D27" s="1"/>
      <c r="F27" s="1"/>
    </row>
    <row r="28" spans="4:6" ht="15">
      <c r="D28" s="1"/>
      <c r="F28" s="1"/>
    </row>
    <row r="29" spans="4:6" ht="15">
      <c r="D29" s="1"/>
      <c r="F29" s="1"/>
    </row>
    <row r="30" spans="4:6" ht="15">
      <c r="D30" s="1"/>
      <c r="F30" s="1"/>
    </row>
    <row r="31" spans="4:6" ht="15">
      <c r="D31" s="1"/>
      <c r="F31" s="1"/>
    </row>
    <row r="32" spans="4:6" ht="15">
      <c r="D32" s="1"/>
      <c r="F32" s="1"/>
    </row>
    <row r="33" spans="4:6" ht="15">
      <c r="D33" s="1"/>
      <c r="F33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8"/>
  <sheetViews>
    <sheetView zoomScale="82" zoomScaleNormal="82" zoomScalePageLayoutView="0" workbookViewId="0" topLeftCell="A8">
      <selection activeCell="C28" sqref="C28"/>
    </sheetView>
  </sheetViews>
  <sheetFormatPr defaultColWidth="9.140625" defaultRowHeight="15"/>
  <cols>
    <col min="2" max="2" width="50.8515625" style="0" customWidth="1"/>
    <col min="3" max="3" width="27.421875" style="0" customWidth="1"/>
    <col min="4" max="4" width="16.8515625" style="0" customWidth="1"/>
    <col min="5" max="5" width="22.57421875" style="0" customWidth="1"/>
    <col min="6" max="6" width="24.00390625" style="0" customWidth="1"/>
    <col min="7" max="7" width="22.28125" style="0" customWidth="1"/>
    <col min="8" max="8" width="17.28125" style="0" customWidth="1"/>
    <col min="9" max="9" width="11.00390625" style="0" customWidth="1"/>
    <col min="10" max="10" width="11.28125" style="0" customWidth="1"/>
    <col min="11" max="11" width="13.57421875" style="0" customWidth="1"/>
    <col min="12" max="12" width="17.7109375" style="0" customWidth="1"/>
  </cols>
  <sheetData>
    <row r="2" ht="20.25">
      <c r="B2" s="2" t="s">
        <v>36</v>
      </c>
    </row>
    <row r="4" spans="1:12" s="4" customFormat="1" ht="18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</row>
    <row r="5" spans="1:12" s="4" customFormat="1" ht="18.75">
      <c r="A5" s="4">
        <v>1</v>
      </c>
      <c r="B5" s="5" t="s">
        <v>18</v>
      </c>
      <c r="C5" s="6">
        <v>23.33</v>
      </c>
      <c r="D5" s="6">
        <v>5.9</v>
      </c>
      <c r="E5" s="7">
        <v>1007</v>
      </c>
      <c r="F5" s="6">
        <f>E5/18277*100</f>
        <v>5.509656945888275</v>
      </c>
      <c r="G5" s="6">
        <v>4.385</v>
      </c>
      <c r="H5" s="6">
        <f>G5/108.67*100</f>
        <v>4.035152295941842</v>
      </c>
      <c r="I5" s="6">
        <f>H5+F5+D5</f>
        <v>15.444809241830116</v>
      </c>
      <c r="J5" s="6">
        <f>I5/3</f>
        <v>5.148269747276705</v>
      </c>
      <c r="K5" s="6">
        <v>7.19</v>
      </c>
      <c r="L5" s="6">
        <f>K5/83.83*100</f>
        <v>8.576881784563998</v>
      </c>
    </row>
    <row r="6" spans="1:12" s="4" customFormat="1" ht="18.75">
      <c r="A6" s="4">
        <v>2</v>
      </c>
      <c r="B6" s="5" t="s">
        <v>13</v>
      </c>
      <c r="C6" s="6">
        <v>84.44</v>
      </c>
      <c r="D6" s="6">
        <v>21.35</v>
      </c>
      <c r="E6" s="7">
        <v>3721</v>
      </c>
      <c r="F6" s="6">
        <f aca="true" t="shared" si="0" ref="F6:F16">E6/18277*100</f>
        <v>20.358921048312087</v>
      </c>
      <c r="G6" s="6">
        <v>19.64</v>
      </c>
      <c r="H6" s="6">
        <f aca="true" t="shared" si="1" ref="H6:H16">G6/108.67*100</f>
        <v>18.073065243397444</v>
      </c>
      <c r="I6" s="6">
        <f aca="true" t="shared" si="2" ref="I6:I16">H6+F6+D6</f>
        <v>59.781986291709536</v>
      </c>
      <c r="J6" s="6">
        <f aca="true" t="shared" si="3" ref="J6:J16">I6/3</f>
        <v>19.92732876390318</v>
      </c>
      <c r="K6" s="6">
        <v>11.01</v>
      </c>
      <c r="L6" s="6">
        <f aca="true" t="shared" si="4" ref="L6:L16">K6/83.83*100</f>
        <v>13.133723010855302</v>
      </c>
    </row>
    <row r="7" spans="1:12" s="4" customFormat="1" ht="18.75">
      <c r="A7" s="4">
        <v>3</v>
      </c>
      <c r="B7" s="5" t="s">
        <v>14</v>
      </c>
      <c r="C7" s="6">
        <v>64.44</v>
      </c>
      <c r="D7" s="6">
        <v>16.29</v>
      </c>
      <c r="E7" s="7">
        <v>3760</v>
      </c>
      <c r="F7" s="6">
        <f t="shared" si="0"/>
        <v>20.572303988619574</v>
      </c>
      <c r="G7" s="6">
        <v>29.7</v>
      </c>
      <c r="H7" s="6">
        <f t="shared" si="1"/>
        <v>27.330449986196744</v>
      </c>
      <c r="I7" s="6">
        <f t="shared" si="2"/>
        <v>64.19275397481633</v>
      </c>
      <c r="J7" s="6">
        <f t="shared" si="3"/>
        <v>21.39758465827211</v>
      </c>
      <c r="K7" s="6">
        <v>12.16</v>
      </c>
      <c r="L7" s="6">
        <f t="shared" si="4"/>
        <v>14.505546940236192</v>
      </c>
    </row>
    <row r="8" spans="1:12" s="4" customFormat="1" ht="18.75">
      <c r="A8" s="4">
        <v>4</v>
      </c>
      <c r="B8" s="5" t="s">
        <v>19</v>
      </c>
      <c r="C8" s="6">
        <v>25.56</v>
      </c>
      <c r="D8" s="6">
        <v>6.46</v>
      </c>
      <c r="E8" s="7">
        <v>907</v>
      </c>
      <c r="F8" s="6">
        <f t="shared" si="0"/>
        <v>4.962521201510095</v>
      </c>
      <c r="G8" s="6">
        <v>3.8125</v>
      </c>
      <c r="H8" s="6">
        <f t="shared" si="1"/>
        <v>3.5083279653998343</v>
      </c>
      <c r="I8" s="6">
        <f t="shared" si="2"/>
        <v>14.93084916690993</v>
      </c>
      <c r="J8" s="6">
        <f t="shared" si="3"/>
        <v>4.97694972230331</v>
      </c>
      <c r="K8" s="6">
        <v>5.91</v>
      </c>
      <c r="L8" s="6">
        <f t="shared" si="4"/>
        <v>7.049982106644399</v>
      </c>
    </row>
    <row r="9" spans="1:12" s="4" customFormat="1" ht="18.75">
      <c r="A9" s="4">
        <v>5</v>
      </c>
      <c r="B9" s="5" t="s">
        <v>29</v>
      </c>
      <c r="C9" s="6">
        <v>20</v>
      </c>
      <c r="D9" s="6">
        <v>5.06</v>
      </c>
      <c r="E9" s="7">
        <v>1183</v>
      </c>
      <c r="F9" s="6">
        <f t="shared" si="0"/>
        <v>6.4726158559938725</v>
      </c>
      <c r="G9" s="6">
        <v>4.763</v>
      </c>
      <c r="H9" s="6">
        <f t="shared" si="1"/>
        <v>4.382994386675255</v>
      </c>
      <c r="I9" s="6">
        <f t="shared" si="2"/>
        <v>15.915610242669128</v>
      </c>
      <c r="J9" s="6">
        <f t="shared" si="3"/>
        <v>5.305203414223043</v>
      </c>
      <c r="K9" s="6">
        <v>7.39</v>
      </c>
      <c r="L9" s="6">
        <f t="shared" si="4"/>
        <v>8.815459859238937</v>
      </c>
    </row>
    <row r="10" spans="1:12" s="4" customFormat="1" ht="18.75">
      <c r="A10" s="4">
        <v>6</v>
      </c>
      <c r="B10" s="5" t="s">
        <v>32</v>
      </c>
      <c r="C10" s="6">
        <v>6.67</v>
      </c>
      <c r="D10" s="6">
        <v>1.69</v>
      </c>
      <c r="E10" s="7">
        <v>987</v>
      </c>
      <c r="F10" s="6">
        <f t="shared" si="0"/>
        <v>5.4002297970126385</v>
      </c>
      <c r="G10" s="6">
        <v>4.6</v>
      </c>
      <c r="H10" s="6">
        <f t="shared" si="1"/>
        <v>4.232998987761111</v>
      </c>
      <c r="I10" s="6">
        <f t="shared" si="2"/>
        <v>11.323228784773749</v>
      </c>
      <c r="J10" s="6">
        <f t="shared" si="3"/>
        <v>3.774409594924583</v>
      </c>
      <c r="K10" s="6">
        <v>6.17</v>
      </c>
      <c r="L10" s="6">
        <f t="shared" si="4"/>
        <v>7.360133603721818</v>
      </c>
    </row>
    <row r="11" spans="1:12" s="4" customFormat="1" ht="18.75">
      <c r="A11" s="4">
        <v>7</v>
      </c>
      <c r="B11" s="5" t="s">
        <v>16</v>
      </c>
      <c r="C11" s="6">
        <v>44.44</v>
      </c>
      <c r="D11" s="6">
        <v>11.23</v>
      </c>
      <c r="E11" s="7">
        <v>1294</v>
      </c>
      <c r="F11" s="6">
        <f t="shared" si="0"/>
        <v>7.079936532253652</v>
      </c>
      <c r="G11" s="6">
        <v>7.13</v>
      </c>
      <c r="H11" s="6">
        <f t="shared" si="1"/>
        <v>6.561148431029723</v>
      </c>
      <c r="I11" s="6">
        <f t="shared" si="2"/>
        <v>24.871084963283376</v>
      </c>
      <c r="J11" s="6">
        <f t="shared" si="3"/>
        <v>8.290361654427793</v>
      </c>
      <c r="K11" s="6">
        <v>7.28</v>
      </c>
      <c r="L11" s="6">
        <f t="shared" si="4"/>
        <v>8.68424191816772</v>
      </c>
    </row>
    <row r="12" spans="1:12" s="4" customFormat="1" ht="18.75">
      <c r="A12" s="4">
        <v>8</v>
      </c>
      <c r="B12" s="5" t="s">
        <v>20</v>
      </c>
      <c r="C12" s="6">
        <v>6.67</v>
      </c>
      <c r="D12" s="6">
        <v>1.69</v>
      </c>
      <c r="E12" s="7">
        <v>560</v>
      </c>
      <c r="F12" s="6">
        <f t="shared" si="0"/>
        <v>3.0639601685178093</v>
      </c>
      <c r="G12" s="6">
        <v>1.59</v>
      </c>
      <c r="H12" s="6">
        <f t="shared" si="1"/>
        <v>1.4631453022913408</v>
      </c>
      <c r="I12" s="6">
        <f t="shared" si="2"/>
        <v>6.21710547080915</v>
      </c>
      <c r="J12" s="6">
        <f t="shared" si="3"/>
        <v>2.072368490269717</v>
      </c>
      <c r="K12" s="6">
        <v>4.83</v>
      </c>
      <c r="L12" s="6">
        <f t="shared" si="4"/>
        <v>5.761660503399738</v>
      </c>
    </row>
    <row r="13" spans="1:12" s="4" customFormat="1" ht="18.75">
      <c r="A13" s="4">
        <v>9</v>
      </c>
      <c r="B13" s="5" t="s">
        <v>15</v>
      </c>
      <c r="C13" s="6">
        <v>41.11</v>
      </c>
      <c r="D13" s="6">
        <v>10.39</v>
      </c>
      <c r="E13" s="7">
        <v>1640</v>
      </c>
      <c r="F13" s="6">
        <f t="shared" si="0"/>
        <v>8.973026207802155</v>
      </c>
      <c r="G13" s="6">
        <v>10.297</v>
      </c>
      <c r="H13" s="6">
        <f t="shared" si="1"/>
        <v>9.475476212386123</v>
      </c>
      <c r="I13" s="6">
        <f t="shared" si="2"/>
        <v>28.838502420188277</v>
      </c>
      <c r="J13" s="6">
        <f t="shared" si="3"/>
        <v>9.612834140062759</v>
      </c>
      <c r="K13" s="6">
        <v>6.7</v>
      </c>
      <c r="L13" s="6">
        <f t="shared" si="4"/>
        <v>7.992365501610402</v>
      </c>
    </row>
    <row r="14" spans="1:12" s="4" customFormat="1" ht="18.75">
      <c r="A14" s="4">
        <v>10</v>
      </c>
      <c r="B14" s="5" t="s">
        <v>17</v>
      </c>
      <c r="C14" s="6">
        <v>58.89</v>
      </c>
      <c r="D14" s="6">
        <v>14.89</v>
      </c>
      <c r="E14" s="7">
        <v>1938</v>
      </c>
      <c r="F14" s="6">
        <f t="shared" si="0"/>
        <v>10.603490726049133</v>
      </c>
      <c r="G14" s="6">
        <v>14.11</v>
      </c>
      <c r="H14" s="6">
        <f t="shared" si="1"/>
        <v>12.984264286371584</v>
      </c>
      <c r="I14" s="6">
        <f t="shared" si="2"/>
        <v>38.477755012420715</v>
      </c>
      <c r="J14" s="6">
        <f t="shared" si="3"/>
        <v>12.825918337473572</v>
      </c>
      <c r="K14" s="6">
        <v>7.02</v>
      </c>
      <c r="L14" s="6">
        <f t="shared" si="4"/>
        <v>8.374090421090301</v>
      </c>
    </row>
    <row r="15" spans="1:12" s="4" customFormat="1" ht="18.75">
      <c r="A15" s="4">
        <v>11</v>
      </c>
      <c r="B15" s="5" t="s">
        <v>31</v>
      </c>
      <c r="C15" s="6">
        <v>13.33</v>
      </c>
      <c r="D15" s="6">
        <v>3.37</v>
      </c>
      <c r="E15" s="7">
        <v>1013</v>
      </c>
      <c r="F15" s="6">
        <f t="shared" si="0"/>
        <v>5.542485090550966</v>
      </c>
      <c r="G15" s="6">
        <v>7.07</v>
      </c>
      <c r="H15" s="6">
        <f t="shared" si="1"/>
        <v>6.505935400754578</v>
      </c>
      <c r="I15" s="6">
        <f t="shared" si="2"/>
        <v>15.418420491305543</v>
      </c>
      <c r="J15" s="6">
        <f t="shared" si="3"/>
        <v>5.139473497101847</v>
      </c>
      <c r="K15" s="6">
        <v>3.17</v>
      </c>
      <c r="L15" s="6">
        <f t="shared" si="4"/>
        <v>3.7814624835977577</v>
      </c>
    </row>
    <row r="16" spans="1:12" s="4" customFormat="1" ht="18.75">
      <c r="A16" s="4">
        <v>12</v>
      </c>
      <c r="B16" s="5" t="s">
        <v>21</v>
      </c>
      <c r="C16" s="6">
        <v>6.67</v>
      </c>
      <c r="D16" s="6">
        <v>1.69</v>
      </c>
      <c r="E16" s="7">
        <v>267</v>
      </c>
      <c r="F16" s="6">
        <f t="shared" si="0"/>
        <v>1.4608524374897411</v>
      </c>
      <c r="G16" s="6">
        <v>1.576</v>
      </c>
      <c r="H16" s="6">
        <f t="shared" si="1"/>
        <v>1.4502622618938068</v>
      </c>
      <c r="I16" s="6">
        <f t="shared" si="2"/>
        <v>4.6011146993835474</v>
      </c>
      <c r="J16" s="6">
        <f t="shared" si="3"/>
        <v>1.5337048997945157</v>
      </c>
      <c r="K16" s="6">
        <v>5</v>
      </c>
      <c r="L16" s="6">
        <f t="shared" si="4"/>
        <v>5.964451866873435</v>
      </c>
    </row>
    <row r="17" spans="3:12" s="4" customFormat="1" ht="18.75">
      <c r="C17" s="6">
        <v>395.55</v>
      </c>
      <c r="D17" s="6"/>
      <c r="E17" s="7">
        <f>SUM(E5:E16)</f>
        <v>18277</v>
      </c>
      <c r="F17" s="6"/>
      <c r="G17" s="6"/>
      <c r="H17" s="6"/>
      <c r="I17" s="6"/>
      <c r="J17" s="6"/>
      <c r="K17" s="6">
        <f>SUM(K5:K16)</f>
        <v>83.83</v>
      </c>
      <c r="L17" s="6"/>
    </row>
    <row r="18" s="4" customFormat="1" ht="18.75"/>
    <row r="19" spans="3:10" s="4" customFormat="1" ht="20.25">
      <c r="C19" s="2" t="s">
        <v>37</v>
      </c>
      <c r="J19" s="4" t="s">
        <v>38</v>
      </c>
    </row>
    <row r="20" spans="3:7" s="4" customFormat="1" ht="18.75">
      <c r="C20"/>
      <c r="D20"/>
      <c r="E20"/>
      <c r="F20"/>
      <c r="G20"/>
    </row>
    <row r="21" spans="2:6" s="4" customFormat="1" ht="18.75">
      <c r="B21" s="4" t="s">
        <v>22</v>
      </c>
      <c r="C21" s="4" t="s">
        <v>23</v>
      </c>
      <c r="D21" s="4" t="s">
        <v>24</v>
      </c>
      <c r="E21" s="4" t="s">
        <v>25</v>
      </c>
      <c r="F21" s="4" t="s">
        <v>26</v>
      </c>
    </row>
    <row r="22" spans="2:6" s="4" customFormat="1" ht="20.25">
      <c r="B22" s="8">
        <v>3.266</v>
      </c>
      <c r="C22" s="4">
        <v>3.585</v>
      </c>
      <c r="D22" s="51">
        <v>0.911</v>
      </c>
      <c r="E22" s="51">
        <v>0.875</v>
      </c>
      <c r="F22" s="4">
        <v>1.121</v>
      </c>
    </row>
    <row r="23" s="4" customFormat="1" ht="18.75"/>
    <row r="24" s="4" customFormat="1" ht="18.75"/>
    <row r="25" spans="3:12" s="4" customFormat="1" ht="18.75"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4" t="s">
        <v>12</v>
      </c>
    </row>
    <row r="26" spans="2:12" s="4" customFormat="1" ht="18.75">
      <c r="B26" s="5" t="s">
        <v>18</v>
      </c>
      <c r="C26" s="6">
        <v>53.33</v>
      </c>
      <c r="D26" s="4">
        <v>9.88</v>
      </c>
      <c r="E26" s="4">
        <v>1520</v>
      </c>
      <c r="F26" s="4">
        <v>8.74</v>
      </c>
      <c r="G26" s="6">
        <v>6.8</v>
      </c>
      <c r="H26" s="4">
        <v>7.11</v>
      </c>
      <c r="I26" s="4">
        <v>25.73</v>
      </c>
      <c r="J26" s="6">
        <v>8.58</v>
      </c>
      <c r="K26" s="6">
        <v>7.13</v>
      </c>
      <c r="L26" s="6">
        <v>11.12</v>
      </c>
    </row>
    <row r="27" spans="2:12" s="4" customFormat="1" ht="18.75">
      <c r="B27" s="5" t="s">
        <v>18</v>
      </c>
      <c r="C27" s="6">
        <v>20</v>
      </c>
      <c r="D27" s="4">
        <v>7.89</v>
      </c>
      <c r="E27" s="4">
        <v>773</v>
      </c>
      <c r="F27" s="6">
        <v>6.87</v>
      </c>
      <c r="G27" s="4">
        <v>2.59</v>
      </c>
      <c r="H27" s="6">
        <v>5.27</v>
      </c>
      <c r="I27" s="4">
        <v>20.03</v>
      </c>
      <c r="J27" s="6">
        <v>6.68</v>
      </c>
      <c r="K27" s="6">
        <v>9.67</v>
      </c>
      <c r="L27" s="9">
        <v>15.58</v>
      </c>
    </row>
    <row r="28" spans="2:12" s="4" customFormat="1" ht="18.75">
      <c r="B28" s="5" t="s">
        <v>18</v>
      </c>
      <c r="C28" s="6">
        <v>46.67</v>
      </c>
      <c r="D28" s="6">
        <v>8.54</v>
      </c>
      <c r="E28" s="4">
        <v>1174</v>
      </c>
      <c r="F28" s="6">
        <v>6.59</v>
      </c>
      <c r="G28" s="6">
        <v>5.25</v>
      </c>
      <c r="H28" s="6">
        <v>4.92</v>
      </c>
      <c r="I28" s="6">
        <v>20.05</v>
      </c>
      <c r="J28" s="6">
        <v>6.68</v>
      </c>
      <c r="K28" s="6">
        <v>6.29</v>
      </c>
      <c r="L28" s="6">
        <v>7.45</v>
      </c>
    </row>
    <row r="29" spans="2:12" s="4" customFormat="1" ht="18.75">
      <c r="B29" s="5" t="s">
        <v>18</v>
      </c>
      <c r="C29" s="6">
        <v>20</v>
      </c>
      <c r="D29" s="6">
        <v>7.14</v>
      </c>
      <c r="E29" s="4">
        <v>560</v>
      </c>
      <c r="F29" s="6">
        <v>4.96</v>
      </c>
      <c r="G29" s="6">
        <v>2.9</v>
      </c>
      <c r="H29" s="6">
        <v>3.83</v>
      </c>
      <c r="I29" s="6">
        <v>15.93</v>
      </c>
      <c r="J29" s="6">
        <v>5.31</v>
      </c>
      <c r="K29" s="6">
        <v>7</v>
      </c>
      <c r="L29" s="6">
        <v>15.04</v>
      </c>
    </row>
    <row r="30" spans="5:11" s="4" customFormat="1" ht="18.75">
      <c r="E30" s="4">
        <f>SUM(E26:E29)/4</f>
        <v>1006.75</v>
      </c>
      <c r="G30" s="6">
        <f>SUM(G26:G29)/4</f>
        <v>4.385</v>
      </c>
      <c r="K30" s="6">
        <f>SUM(K26:K29)</f>
        <v>30.09</v>
      </c>
    </row>
    <row r="31" s="4" customFormat="1" ht="18.75"/>
    <row r="32" spans="2:12" s="4" customFormat="1" ht="18.75">
      <c r="B32" s="5" t="s">
        <v>13</v>
      </c>
      <c r="C32" s="6">
        <v>100</v>
      </c>
      <c r="D32" s="4">
        <v>18.52</v>
      </c>
      <c r="E32" s="4">
        <v>5361</v>
      </c>
      <c r="F32" s="4">
        <v>30.83</v>
      </c>
      <c r="G32" s="6">
        <v>32.05</v>
      </c>
      <c r="H32" s="4">
        <v>33.49</v>
      </c>
      <c r="I32" s="4">
        <v>82.84</v>
      </c>
      <c r="J32" s="6">
        <v>27.61</v>
      </c>
      <c r="K32" s="6">
        <v>13.4</v>
      </c>
      <c r="L32" s="6">
        <v>20.9</v>
      </c>
    </row>
    <row r="33" spans="2:12" s="4" customFormat="1" ht="18.75">
      <c r="B33" s="5" t="s">
        <v>13</v>
      </c>
      <c r="C33" s="6">
        <v>100</v>
      </c>
      <c r="D33" s="6">
        <v>39.47</v>
      </c>
      <c r="E33" s="4">
        <v>5867</v>
      </c>
      <c r="F33" s="6">
        <v>52.13</v>
      </c>
      <c r="G33" s="6">
        <v>21.996</v>
      </c>
      <c r="H33" s="6">
        <v>44.73</v>
      </c>
      <c r="I33" s="6">
        <v>136.33</v>
      </c>
      <c r="J33" s="6">
        <v>45.44</v>
      </c>
      <c r="K33" s="6">
        <v>14.67</v>
      </c>
      <c r="L33" s="9">
        <v>23.64</v>
      </c>
    </row>
    <row r="34" spans="2:12" s="4" customFormat="1" ht="18.75">
      <c r="B34" s="5" t="s">
        <v>13</v>
      </c>
      <c r="C34" s="6">
        <v>80</v>
      </c>
      <c r="D34" s="6">
        <v>23.53</v>
      </c>
      <c r="E34" s="4">
        <v>2480</v>
      </c>
      <c r="F34" s="6">
        <v>23.19</v>
      </c>
      <c r="G34" s="6">
        <v>11.76</v>
      </c>
      <c r="H34" s="6">
        <v>15.08</v>
      </c>
      <c r="I34" s="6">
        <v>61.8</v>
      </c>
      <c r="J34" s="6">
        <v>20.6</v>
      </c>
      <c r="K34" s="6">
        <v>7.75</v>
      </c>
      <c r="L34" s="6">
        <v>18.57</v>
      </c>
    </row>
    <row r="35" spans="2:12" s="4" customFormat="1" ht="18.75">
      <c r="B35" s="5" t="s">
        <v>13</v>
      </c>
      <c r="C35" s="6">
        <v>100</v>
      </c>
      <c r="D35" s="6">
        <v>18.29</v>
      </c>
      <c r="E35" s="4">
        <v>4321</v>
      </c>
      <c r="F35" s="6">
        <v>24.25</v>
      </c>
      <c r="G35" s="6">
        <v>27.94</v>
      </c>
      <c r="H35" s="6">
        <v>26.2</v>
      </c>
      <c r="I35" s="6">
        <v>68.74</v>
      </c>
      <c r="J35" s="6">
        <v>22.91</v>
      </c>
      <c r="K35" s="6">
        <v>10.8</v>
      </c>
      <c r="L35" s="6">
        <v>12.79</v>
      </c>
    </row>
    <row r="36" spans="2:12" s="4" customFormat="1" ht="18.75">
      <c r="B36" s="5" t="s">
        <v>13</v>
      </c>
      <c r="C36" s="6">
        <v>60</v>
      </c>
      <c r="D36" s="6">
        <v>21.43</v>
      </c>
      <c r="E36" s="4">
        <v>1974</v>
      </c>
      <c r="F36" s="6">
        <v>17.5</v>
      </c>
      <c r="G36" s="6">
        <v>11.89</v>
      </c>
      <c r="H36" s="6">
        <v>15.72</v>
      </c>
      <c r="I36" s="6">
        <v>54.65</v>
      </c>
      <c r="J36" s="6">
        <v>18.22</v>
      </c>
      <c r="K36" s="6">
        <v>8.22</v>
      </c>
      <c r="L36" s="6">
        <v>17.66</v>
      </c>
    </row>
    <row r="37" spans="2:12" s="4" customFormat="1" ht="18.75">
      <c r="B37" s="5" t="s">
        <v>13</v>
      </c>
      <c r="C37" s="6">
        <v>66.67</v>
      </c>
      <c r="D37" s="6">
        <v>16.13</v>
      </c>
      <c r="E37" s="7">
        <v>2320.29</v>
      </c>
      <c r="F37" s="6">
        <v>15.45</v>
      </c>
      <c r="G37" s="6">
        <v>12.2</v>
      </c>
      <c r="H37" s="6">
        <v>11.35</v>
      </c>
      <c r="I37" s="6">
        <v>42.93</v>
      </c>
      <c r="J37" s="6">
        <v>14.31</v>
      </c>
      <c r="K37" s="6">
        <v>8.7</v>
      </c>
      <c r="L37" s="6">
        <v>14.96</v>
      </c>
    </row>
    <row r="38" spans="5:7" s="4" customFormat="1" ht="18.75">
      <c r="E38" s="6">
        <f>SUM(E32:E37)/6</f>
        <v>3720.5483333333336</v>
      </c>
      <c r="G38" s="6">
        <f>SUM(G32:G37)/6</f>
        <v>19.639333333333333</v>
      </c>
    </row>
    <row r="39" s="4" customFormat="1" ht="18.75"/>
    <row r="40" spans="2:12" s="4" customFormat="1" ht="18.75">
      <c r="B40" s="5" t="s">
        <v>14</v>
      </c>
      <c r="C40" s="6">
        <v>80</v>
      </c>
      <c r="D40" s="4">
        <v>14.81</v>
      </c>
      <c r="E40" s="4">
        <v>3067</v>
      </c>
      <c r="F40" s="4">
        <v>17.64</v>
      </c>
      <c r="G40" s="6">
        <v>16.01</v>
      </c>
      <c r="H40" s="4">
        <v>16.73</v>
      </c>
      <c r="I40" s="4">
        <v>49.18</v>
      </c>
      <c r="J40" s="6">
        <v>16.39</v>
      </c>
      <c r="K40" s="6">
        <v>9.58</v>
      </c>
      <c r="L40" s="6">
        <v>14.94</v>
      </c>
    </row>
    <row r="41" spans="2:12" s="4" customFormat="1" ht="18.75">
      <c r="B41" s="5" t="s">
        <v>14</v>
      </c>
      <c r="C41" s="4">
        <v>93.33</v>
      </c>
      <c r="D41" s="6">
        <v>27.45</v>
      </c>
      <c r="E41" s="4">
        <v>4294</v>
      </c>
      <c r="F41" s="6">
        <v>40.15</v>
      </c>
      <c r="G41" s="4">
        <v>50.15</v>
      </c>
      <c r="H41" s="6">
        <v>64.31</v>
      </c>
      <c r="I41" s="6">
        <v>131.91</v>
      </c>
      <c r="J41" s="4">
        <v>43.97</v>
      </c>
      <c r="K41" s="6">
        <v>11.5</v>
      </c>
      <c r="L41" s="6">
        <v>27.55</v>
      </c>
    </row>
    <row r="42" spans="2:12" s="4" customFormat="1" ht="18.75">
      <c r="B42" s="5" t="s">
        <v>14</v>
      </c>
      <c r="C42" s="6">
        <v>20</v>
      </c>
      <c r="D42" s="6">
        <v>3.66</v>
      </c>
      <c r="E42" s="4">
        <v>640</v>
      </c>
      <c r="F42" s="6">
        <v>3.59</v>
      </c>
      <c r="G42" s="6">
        <v>3.94</v>
      </c>
      <c r="H42" s="6">
        <v>3.7</v>
      </c>
      <c r="I42" s="6">
        <v>10.95</v>
      </c>
      <c r="J42" s="6">
        <v>3.65</v>
      </c>
      <c r="K42" s="6">
        <v>8</v>
      </c>
      <c r="L42" s="6">
        <v>9.48</v>
      </c>
    </row>
    <row r="43" spans="2:12" s="4" customFormat="1" ht="18.75">
      <c r="B43" s="5" t="s">
        <v>14</v>
      </c>
      <c r="C43" s="6">
        <v>93.33</v>
      </c>
      <c r="D43" s="6">
        <v>33.33</v>
      </c>
      <c r="E43" s="4">
        <v>5094</v>
      </c>
      <c r="F43" s="6">
        <v>45.15</v>
      </c>
      <c r="G43" s="6">
        <v>32.71</v>
      </c>
      <c r="H43" s="6">
        <v>43.24</v>
      </c>
      <c r="I43" s="6">
        <v>121.72</v>
      </c>
      <c r="J43" s="6">
        <v>40.57</v>
      </c>
      <c r="K43" s="6">
        <v>13.64</v>
      </c>
      <c r="L43" s="6">
        <v>29.3</v>
      </c>
    </row>
    <row r="44" spans="2:12" s="4" customFormat="1" ht="18.75">
      <c r="B44" s="5" t="s">
        <v>14</v>
      </c>
      <c r="C44" s="6">
        <v>100</v>
      </c>
      <c r="D44" s="6">
        <v>24.19</v>
      </c>
      <c r="E44" s="7">
        <v>5707</v>
      </c>
      <c r="F44" s="6">
        <v>38.01</v>
      </c>
      <c r="G44" s="6">
        <v>45.67</v>
      </c>
      <c r="H44" s="6">
        <v>42.48</v>
      </c>
      <c r="I44" s="6">
        <v>104.68</v>
      </c>
      <c r="J44" s="6">
        <v>34.89</v>
      </c>
      <c r="K44" s="6">
        <v>14.27</v>
      </c>
      <c r="L44" s="6">
        <v>24.53</v>
      </c>
    </row>
    <row r="45" spans="5:7" s="4" customFormat="1" ht="18.75">
      <c r="E45" s="6">
        <f>SUM(E40:E44)/5</f>
        <v>3760.4</v>
      </c>
      <c r="G45" s="6">
        <f>SUM(G40:G44)/5</f>
        <v>29.696000000000005</v>
      </c>
    </row>
    <row r="46" s="4" customFormat="1" ht="18.75"/>
    <row r="47" spans="2:12" s="4" customFormat="1" ht="18.75">
      <c r="B47" s="5" t="s">
        <v>19</v>
      </c>
      <c r="C47" s="6">
        <v>60</v>
      </c>
      <c r="D47" s="4">
        <v>11.11</v>
      </c>
      <c r="E47" s="4">
        <v>1067</v>
      </c>
      <c r="F47" s="4">
        <v>6.14</v>
      </c>
      <c r="G47" s="6">
        <v>3.89</v>
      </c>
      <c r="H47" s="4">
        <v>4.07</v>
      </c>
      <c r="I47" s="4">
        <v>21.32</v>
      </c>
      <c r="J47" s="6">
        <v>7.11</v>
      </c>
      <c r="K47" s="6">
        <v>4.44</v>
      </c>
      <c r="L47" s="6">
        <v>6.92</v>
      </c>
    </row>
    <row r="48" spans="2:12" s="4" customFormat="1" ht="18.75">
      <c r="B48" s="5" t="s">
        <v>19</v>
      </c>
      <c r="C48" s="6">
        <v>26.67</v>
      </c>
      <c r="D48" s="4">
        <v>10.53</v>
      </c>
      <c r="E48" s="4">
        <v>720</v>
      </c>
      <c r="F48" s="6">
        <v>6.4</v>
      </c>
      <c r="G48" s="4">
        <v>3.11</v>
      </c>
      <c r="H48" s="6">
        <v>6.33</v>
      </c>
      <c r="I48" s="4">
        <v>23.26</v>
      </c>
      <c r="J48" s="6">
        <v>7.75</v>
      </c>
      <c r="K48" s="6">
        <v>9</v>
      </c>
      <c r="L48" s="9">
        <v>14.5</v>
      </c>
    </row>
    <row r="49" spans="2:12" s="4" customFormat="1" ht="18.75">
      <c r="B49" s="5" t="s">
        <v>19</v>
      </c>
      <c r="C49" s="6">
        <v>20</v>
      </c>
      <c r="D49" s="6">
        <v>3.66</v>
      </c>
      <c r="E49" s="4">
        <v>560</v>
      </c>
      <c r="F49" s="6">
        <v>3.14</v>
      </c>
      <c r="G49" s="6">
        <v>2.08</v>
      </c>
      <c r="H49" s="6">
        <v>1.95</v>
      </c>
      <c r="I49" s="6">
        <v>8.75</v>
      </c>
      <c r="J49" s="6">
        <v>2.92</v>
      </c>
      <c r="K49" s="6">
        <v>7</v>
      </c>
      <c r="L49" s="6">
        <v>8.29</v>
      </c>
    </row>
    <row r="50" spans="2:12" s="4" customFormat="1" ht="18.75">
      <c r="B50" s="5" t="s">
        <v>19</v>
      </c>
      <c r="C50" s="6">
        <v>46.67</v>
      </c>
      <c r="D50" s="6">
        <v>11.29</v>
      </c>
      <c r="E50" s="7">
        <v>1280.16</v>
      </c>
      <c r="F50" s="6">
        <v>8.53</v>
      </c>
      <c r="G50" s="6">
        <v>6.17</v>
      </c>
      <c r="H50" s="6">
        <v>5.74</v>
      </c>
      <c r="I50" s="6">
        <v>25.56</v>
      </c>
      <c r="J50" s="6">
        <f>I50/3</f>
        <v>8.52</v>
      </c>
      <c r="K50" s="6">
        <v>6.86</v>
      </c>
      <c r="L50" s="6">
        <v>11.79</v>
      </c>
    </row>
    <row r="51" spans="5:7" s="4" customFormat="1" ht="18.75">
      <c r="E51" s="4">
        <f>SUM(E47:E50)/4</f>
        <v>906.79</v>
      </c>
      <c r="G51" s="6">
        <f>SUM(G47:G50)/4</f>
        <v>3.8125</v>
      </c>
    </row>
    <row r="52" s="4" customFormat="1" ht="18.75"/>
    <row r="53" spans="2:12" s="4" customFormat="1" ht="18.75">
      <c r="B53" s="5" t="s">
        <v>29</v>
      </c>
      <c r="C53" s="6">
        <v>40</v>
      </c>
      <c r="D53" s="6">
        <v>11.76</v>
      </c>
      <c r="E53" s="4">
        <v>1094</v>
      </c>
      <c r="F53" s="6">
        <v>10.23</v>
      </c>
      <c r="G53" s="6">
        <v>3.35</v>
      </c>
      <c r="H53" s="6">
        <v>4.3</v>
      </c>
      <c r="I53" s="6">
        <v>26.29</v>
      </c>
      <c r="J53" s="4">
        <v>8.76</v>
      </c>
      <c r="K53" s="6">
        <v>6.83</v>
      </c>
      <c r="L53" s="6">
        <v>16.36</v>
      </c>
    </row>
    <row r="54" spans="2:12" s="4" customFormat="1" ht="18.75">
      <c r="B54" s="5" t="s">
        <v>29</v>
      </c>
      <c r="C54" s="6">
        <v>60</v>
      </c>
      <c r="D54" s="6">
        <v>10.98</v>
      </c>
      <c r="E54" s="4">
        <v>1974</v>
      </c>
      <c r="F54" s="6">
        <v>11.08</v>
      </c>
      <c r="G54" s="6">
        <v>9.59</v>
      </c>
      <c r="H54" s="6">
        <v>8.99</v>
      </c>
      <c r="I54" s="6">
        <v>31.05</v>
      </c>
      <c r="J54" s="6">
        <v>10.35</v>
      </c>
      <c r="K54" s="6">
        <v>8.22</v>
      </c>
      <c r="L54" s="6">
        <v>9.74</v>
      </c>
    </row>
    <row r="55" spans="2:12" s="4" customFormat="1" ht="18.75">
      <c r="B55" s="5" t="s">
        <v>29</v>
      </c>
      <c r="C55" s="6">
        <v>20</v>
      </c>
      <c r="D55" s="6">
        <v>4.84</v>
      </c>
      <c r="E55" s="7">
        <v>480</v>
      </c>
      <c r="F55" s="6">
        <v>3.2</v>
      </c>
      <c r="G55" s="6">
        <v>1.35</v>
      </c>
      <c r="H55" s="6">
        <v>1.26</v>
      </c>
      <c r="I55" s="6">
        <v>9.3</v>
      </c>
      <c r="J55" s="6">
        <f>I55/3</f>
        <v>3.1</v>
      </c>
      <c r="K55" s="6">
        <v>6</v>
      </c>
      <c r="L55" s="6">
        <v>10.31</v>
      </c>
    </row>
    <row r="56" spans="5:7" s="4" customFormat="1" ht="18.75">
      <c r="E56" s="6">
        <f>SUM(E53:E55)/3</f>
        <v>1182.6666666666667</v>
      </c>
      <c r="G56" s="6">
        <f>SUM(G53:G55)/3</f>
        <v>4.763333333333333</v>
      </c>
    </row>
    <row r="57" s="4" customFormat="1" ht="18.75"/>
    <row r="58" spans="2:12" s="4" customFormat="1" ht="18.75">
      <c r="B58" s="5" t="s">
        <v>32</v>
      </c>
      <c r="C58" s="6">
        <v>40</v>
      </c>
      <c r="D58" s="6">
        <v>7.32</v>
      </c>
      <c r="E58" s="4">
        <v>987</v>
      </c>
      <c r="F58" s="6">
        <v>5.54</v>
      </c>
      <c r="G58" s="6">
        <v>4.6</v>
      </c>
      <c r="H58" s="6">
        <v>4.31</v>
      </c>
      <c r="I58" s="6">
        <v>17.17</v>
      </c>
      <c r="J58" s="6">
        <v>5.72</v>
      </c>
      <c r="K58" s="6">
        <v>6.17</v>
      </c>
      <c r="L58" s="6">
        <v>7.31</v>
      </c>
    </row>
    <row r="59" spans="5:7" s="4" customFormat="1" ht="18.75">
      <c r="E59" s="4">
        <v>987</v>
      </c>
      <c r="G59" s="6"/>
    </row>
    <row r="60" s="4" customFormat="1" ht="18.75"/>
    <row r="61" spans="2:12" s="4" customFormat="1" ht="18.75">
      <c r="B61" s="5" t="s">
        <v>16</v>
      </c>
      <c r="C61" s="6">
        <v>60</v>
      </c>
      <c r="D61" s="4">
        <v>11.11</v>
      </c>
      <c r="E61" s="4">
        <v>1894</v>
      </c>
      <c r="F61" s="4">
        <v>10.87</v>
      </c>
      <c r="G61" s="6">
        <v>7.5</v>
      </c>
      <c r="H61" s="4">
        <v>7.84</v>
      </c>
      <c r="I61" s="4">
        <v>29.82</v>
      </c>
      <c r="J61" s="6">
        <v>9.94</v>
      </c>
      <c r="K61" s="6">
        <v>7.89</v>
      </c>
      <c r="L61" s="6">
        <v>12.31</v>
      </c>
    </row>
    <row r="62" spans="2:12" s="4" customFormat="1" ht="18.75">
      <c r="B62" s="5" t="s">
        <v>16</v>
      </c>
      <c r="C62" s="6">
        <v>13.33</v>
      </c>
      <c r="D62" s="4">
        <v>5.26</v>
      </c>
      <c r="E62" s="4">
        <v>587</v>
      </c>
      <c r="F62" s="6">
        <v>5.22</v>
      </c>
      <c r="G62" s="4">
        <v>1.58</v>
      </c>
      <c r="H62" s="6">
        <v>3.21</v>
      </c>
      <c r="I62" s="4">
        <v>13.69</v>
      </c>
      <c r="J62" s="6">
        <v>4.56</v>
      </c>
      <c r="K62" s="6">
        <v>11</v>
      </c>
      <c r="L62" s="9">
        <v>17.73</v>
      </c>
    </row>
    <row r="63" spans="2:12" s="4" customFormat="1" ht="18.75">
      <c r="B63" s="5" t="s">
        <v>16</v>
      </c>
      <c r="C63" s="6">
        <v>46.67</v>
      </c>
      <c r="D63" s="6">
        <v>13.73</v>
      </c>
      <c r="E63" s="4">
        <v>640</v>
      </c>
      <c r="F63" s="6">
        <v>5.98</v>
      </c>
      <c r="G63" s="6">
        <v>2.31</v>
      </c>
      <c r="H63" s="6">
        <v>2.96</v>
      </c>
      <c r="I63" s="6">
        <v>22.67</v>
      </c>
      <c r="J63" s="4">
        <v>7.56</v>
      </c>
      <c r="K63" s="6">
        <v>3.43</v>
      </c>
      <c r="L63" s="6">
        <v>8.22</v>
      </c>
    </row>
    <row r="64" spans="2:12" s="4" customFormat="1" ht="18.75">
      <c r="B64" s="5" t="s">
        <v>16</v>
      </c>
      <c r="C64" s="6">
        <v>26.67</v>
      </c>
      <c r="D64" s="6">
        <v>4.88</v>
      </c>
      <c r="E64" s="4">
        <v>800</v>
      </c>
      <c r="F64" s="6">
        <v>4.49</v>
      </c>
      <c r="G64" s="6">
        <v>3.31</v>
      </c>
      <c r="H64" s="6">
        <v>3.1</v>
      </c>
      <c r="I64" s="6">
        <v>12.47</v>
      </c>
      <c r="J64" s="6">
        <v>4.16</v>
      </c>
      <c r="K64" s="6">
        <v>7.5</v>
      </c>
      <c r="L64" s="6">
        <v>8.88</v>
      </c>
    </row>
    <row r="65" spans="2:12" s="4" customFormat="1" ht="18.75">
      <c r="B65" s="5" t="s">
        <v>16</v>
      </c>
      <c r="C65" s="6">
        <v>33.33</v>
      </c>
      <c r="D65" s="6">
        <v>11.9</v>
      </c>
      <c r="E65" s="4">
        <v>1280</v>
      </c>
      <c r="F65" s="6">
        <v>11.35</v>
      </c>
      <c r="G65" s="6">
        <v>6.68</v>
      </c>
      <c r="H65" s="6">
        <v>8.83</v>
      </c>
      <c r="I65" s="6">
        <v>32.08</v>
      </c>
      <c r="J65" s="6">
        <v>10.69</v>
      </c>
      <c r="K65" s="6">
        <v>9.6</v>
      </c>
      <c r="L65" s="6">
        <v>20.62</v>
      </c>
    </row>
    <row r="66" spans="2:12" s="4" customFormat="1" ht="18.75">
      <c r="B66" s="5" t="s">
        <v>16</v>
      </c>
      <c r="C66" s="6">
        <v>86.67</v>
      </c>
      <c r="D66" s="6">
        <v>20.97</v>
      </c>
      <c r="E66" s="4">
        <v>2560</v>
      </c>
      <c r="F66" s="6">
        <v>17.05</v>
      </c>
      <c r="G66" s="6">
        <v>21.4</v>
      </c>
      <c r="H66" s="6">
        <v>19.9</v>
      </c>
      <c r="I66" s="6">
        <v>57.92</v>
      </c>
      <c r="J66" s="6">
        <v>19.31</v>
      </c>
      <c r="K66" s="6">
        <v>7.38</v>
      </c>
      <c r="L66" s="6">
        <v>12.69</v>
      </c>
    </row>
    <row r="67" spans="5:7" s="4" customFormat="1" ht="18.75">
      <c r="E67" s="6">
        <f>SUM(E61:E66)/6</f>
        <v>1293.5</v>
      </c>
      <c r="G67" s="6">
        <f>SUM(G61:G66)/6</f>
        <v>7.13</v>
      </c>
    </row>
    <row r="68" s="4" customFormat="1" ht="18.75"/>
    <row r="69" spans="2:12" s="4" customFormat="1" ht="18.75">
      <c r="B69" s="5" t="s">
        <v>20</v>
      </c>
      <c r="C69" s="6">
        <v>40</v>
      </c>
      <c r="D69" s="4">
        <v>7.41</v>
      </c>
      <c r="E69" s="4">
        <v>560</v>
      </c>
      <c r="F69" s="4">
        <v>3.22</v>
      </c>
      <c r="G69" s="6">
        <v>1.59</v>
      </c>
      <c r="H69" s="4">
        <v>1.66</v>
      </c>
      <c r="I69" s="4">
        <v>12.29</v>
      </c>
      <c r="J69" s="6">
        <v>4.1</v>
      </c>
      <c r="K69" s="6">
        <v>4.83</v>
      </c>
      <c r="L69" s="6">
        <v>7.53</v>
      </c>
    </row>
    <row r="70" spans="5:7" s="4" customFormat="1" ht="18.75">
      <c r="E70" s="4">
        <v>560</v>
      </c>
      <c r="G70" s="6">
        <v>1.59</v>
      </c>
    </row>
    <row r="71" s="4" customFormat="1" ht="18.75"/>
    <row r="72" spans="2:12" s="4" customFormat="1" ht="18.75">
      <c r="B72" s="5" t="s">
        <v>15</v>
      </c>
      <c r="C72" s="6">
        <v>73.33</v>
      </c>
      <c r="D72" s="4">
        <v>13.58</v>
      </c>
      <c r="E72" s="4">
        <v>2134</v>
      </c>
      <c r="F72" s="4">
        <v>12.27</v>
      </c>
      <c r="G72" s="6">
        <v>13.9</v>
      </c>
      <c r="H72" s="4">
        <v>14.53</v>
      </c>
      <c r="I72" s="4">
        <v>40.38</v>
      </c>
      <c r="J72" s="6">
        <v>13.46</v>
      </c>
      <c r="K72" s="6">
        <v>7.45</v>
      </c>
      <c r="L72" s="6">
        <v>11.62</v>
      </c>
    </row>
    <row r="73" spans="2:12" s="4" customFormat="1" ht="18.75">
      <c r="B73" s="5" t="s">
        <v>15</v>
      </c>
      <c r="C73" s="6">
        <v>46.67</v>
      </c>
      <c r="D73" s="4">
        <v>18.42</v>
      </c>
      <c r="E73" s="4">
        <v>1600</v>
      </c>
      <c r="F73" s="6">
        <v>14.22</v>
      </c>
      <c r="G73" s="4">
        <v>10.42</v>
      </c>
      <c r="H73" s="6">
        <v>21.19</v>
      </c>
      <c r="I73" s="4">
        <v>53.83</v>
      </c>
      <c r="J73" s="6">
        <v>17.94</v>
      </c>
      <c r="K73" s="6">
        <v>8.57</v>
      </c>
      <c r="L73" s="9">
        <v>13.81</v>
      </c>
    </row>
    <row r="74" spans="2:12" s="4" customFormat="1" ht="18.75">
      <c r="B74" s="5" t="s">
        <v>15</v>
      </c>
      <c r="C74" s="6">
        <v>73.33</v>
      </c>
      <c r="D74" s="6">
        <v>13.41</v>
      </c>
      <c r="E74" s="4">
        <v>1734</v>
      </c>
      <c r="F74" s="6">
        <v>9.73</v>
      </c>
      <c r="G74" s="6">
        <v>10.29</v>
      </c>
      <c r="H74" s="6">
        <v>9.65</v>
      </c>
      <c r="I74" s="6">
        <v>32.79</v>
      </c>
      <c r="J74" s="6">
        <v>10.93</v>
      </c>
      <c r="K74" s="6">
        <v>5.91</v>
      </c>
      <c r="L74" s="6">
        <v>7</v>
      </c>
    </row>
    <row r="75" spans="2:12" s="4" customFormat="1" ht="18.75">
      <c r="B75" s="5" t="s">
        <v>15</v>
      </c>
      <c r="C75" s="6">
        <v>53.33</v>
      </c>
      <c r="D75" s="6">
        <v>12.9</v>
      </c>
      <c r="E75" s="7">
        <v>1093.47</v>
      </c>
      <c r="F75" s="6">
        <v>7.28</v>
      </c>
      <c r="G75" s="6">
        <v>6.58</v>
      </c>
      <c r="H75" s="6">
        <v>6.12</v>
      </c>
      <c r="I75" s="6">
        <v>26.3</v>
      </c>
      <c r="J75" s="6">
        <f>I75/3</f>
        <v>8.766666666666667</v>
      </c>
      <c r="K75" s="6">
        <v>5.13</v>
      </c>
      <c r="L75" s="6">
        <v>8.82</v>
      </c>
    </row>
    <row r="76" spans="5:7" s="4" customFormat="1" ht="18.75">
      <c r="E76" s="6">
        <f>SUM(E72:E75)/4</f>
        <v>1640.3675</v>
      </c>
      <c r="G76" s="6">
        <f>SUM(G72:G75)/4</f>
        <v>10.2975</v>
      </c>
    </row>
    <row r="77" s="4" customFormat="1" ht="18.75"/>
    <row r="78" spans="2:12" s="4" customFormat="1" ht="18.75">
      <c r="B78" s="5" t="s">
        <v>17</v>
      </c>
      <c r="C78" s="6">
        <v>66.67</v>
      </c>
      <c r="D78" s="4">
        <v>12.35</v>
      </c>
      <c r="E78" s="4">
        <v>1707</v>
      </c>
      <c r="F78" s="4">
        <v>9.82</v>
      </c>
      <c r="G78" s="6">
        <v>13.5</v>
      </c>
      <c r="H78" s="4">
        <v>14.11</v>
      </c>
      <c r="I78" s="4">
        <v>36.28</v>
      </c>
      <c r="J78" s="6">
        <v>12.09</v>
      </c>
      <c r="K78" s="6">
        <v>6.4</v>
      </c>
      <c r="L78" s="6">
        <v>9.98</v>
      </c>
    </row>
    <row r="79" spans="2:12" s="4" customFormat="1" ht="18.75">
      <c r="B79" s="5" t="s">
        <v>17</v>
      </c>
      <c r="C79" s="6">
        <v>46.67</v>
      </c>
      <c r="D79" s="4">
        <v>18.42</v>
      </c>
      <c r="E79" s="4">
        <v>1707</v>
      </c>
      <c r="F79" s="6">
        <v>15.17</v>
      </c>
      <c r="G79" s="4">
        <v>9.47</v>
      </c>
      <c r="H79" s="6">
        <v>19.26</v>
      </c>
      <c r="I79" s="4">
        <v>52.85</v>
      </c>
      <c r="J79" s="6">
        <v>17.62</v>
      </c>
      <c r="K79" s="6">
        <v>9.14</v>
      </c>
      <c r="L79" s="9">
        <v>14.73</v>
      </c>
    </row>
    <row r="80" spans="2:12" s="4" customFormat="1" ht="18.75">
      <c r="B80" s="5" t="s">
        <v>17</v>
      </c>
      <c r="C80" s="6">
        <v>60</v>
      </c>
      <c r="D80" s="6">
        <v>17.65</v>
      </c>
      <c r="E80" s="4">
        <v>1814</v>
      </c>
      <c r="F80" s="6">
        <v>16.96</v>
      </c>
      <c r="G80" s="6">
        <v>7.98</v>
      </c>
      <c r="H80" s="6">
        <v>10.23</v>
      </c>
      <c r="I80" s="6">
        <v>44.84</v>
      </c>
      <c r="J80" s="4">
        <v>14.95</v>
      </c>
      <c r="K80" s="6">
        <v>7.56</v>
      </c>
      <c r="L80" s="6">
        <v>18.11</v>
      </c>
    </row>
    <row r="81" spans="2:12" s="4" customFormat="1" ht="18.75">
      <c r="B81" s="5" t="s">
        <v>17</v>
      </c>
      <c r="C81" s="6">
        <v>66.67</v>
      </c>
      <c r="D81" s="6">
        <v>12.2</v>
      </c>
      <c r="E81" s="4">
        <v>2454</v>
      </c>
      <c r="F81" s="6">
        <v>13.77</v>
      </c>
      <c r="G81" s="6">
        <v>18.06</v>
      </c>
      <c r="H81" s="6">
        <v>16.94</v>
      </c>
      <c r="I81" s="6">
        <v>42.91</v>
      </c>
      <c r="J81" s="6">
        <v>14.3</v>
      </c>
      <c r="K81" s="6">
        <v>9.2</v>
      </c>
      <c r="L81" s="6">
        <v>10.9</v>
      </c>
    </row>
    <row r="82" spans="2:12" s="4" customFormat="1" ht="18.75">
      <c r="B82" s="5" t="s">
        <v>17</v>
      </c>
      <c r="C82" s="6">
        <v>73.33</v>
      </c>
      <c r="D82" s="6">
        <v>26.19</v>
      </c>
      <c r="E82" s="4">
        <v>2374</v>
      </c>
      <c r="F82" s="6">
        <v>21.04</v>
      </c>
      <c r="G82" s="6">
        <v>21.47</v>
      </c>
      <c r="H82" s="6">
        <v>28.38</v>
      </c>
      <c r="I82" s="6">
        <v>75.61</v>
      </c>
      <c r="J82" s="6">
        <v>25.2</v>
      </c>
      <c r="K82" s="6">
        <v>8.09</v>
      </c>
      <c r="L82" s="6">
        <v>17.38</v>
      </c>
    </row>
    <row r="83" spans="2:12" s="4" customFormat="1" ht="18.75">
      <c r="B83" s="5" t="s">
        <v>17</v>
      </c>
      <c r="C83" s="6">
        <v>40</v>
      </c>
      <c r="D83" s="6">
        <v>9.68</v>
      </c>
      <c r="E83" s="7">
        <v>1573.53</v>
      </c>
      <c r="F83" s="6">
        <v>10.48</v>
      </c>
      <c r="G83" s="6">
        <v>14.15</v>
      </c>
      <c r="H83" s="6">
        <v>13.16</v>
      </c>
      <c r="I83" s="6">
        <v>33.32</v>
      </c>
      <c r="J83" s="6">
        <v>11.11</v>
      </c>
      <c r="K83" s="6">
        <v>9.83</v>
      </c>
      <c r="L83" s="6">
        <v>16.9</v>
      </c>
    </row>
    <row r="84" spans="5:7" s="4" customFormat="1" ht="18.75">
      <c r="E84" s="6">
        <f>SUM(E78:E83)/6</f>
        <v>1938.255</v>
      </c>
      <c r="G84" s="6">
        <f>SUM(G78:G83)/6</f>
        <v>14.104999999999999</v>
      </c>
    </row>
    <row r="85" s="4" customFormat="1" ht="18.75"/>
    <row r="86" spans="2:12" s="4" customFormat="1" ht="18.75">
      <c r="B86" s="5" t="s">
        <v>31</v>
      </c>
      <c r="C86" s="6">
        <v>80</v>
      </c>
      <c r="D86" s="6">
        <v>14.63</v>
      </c>
      <c r="F86" s="6"/>
      <c r="G86" s="6"/>
      <c r="H86" s="6"/>
      <c r="I86" s="6"/>
      <c r="J86" s="6"/>
      <c r="K86" s="6"/>
      <c r="L86" s="6"/>
    </row>
    <row r="87" s="4" customFormat="1" ht="18.75">
      <c r="G87" s="6"/>
    </row>
    <row r="88" s="4" customFormat="1" ht="18.75"/>
    <row r="89" spans="2:12" s="4" customFormat="1" ht="18.75">
      <c r="B89" s="5" t="s">
        <v>21</v>
      </c>
      <c r="C89" s="6">
        <v>6.67</v>
      </c>
      <c r="D89" s="4">
        <v>1.24</v>
      </c>
      <c r="E89" s="4">
        <v>80</v>
      </c>
      <c r="F89" s="4">
        <v>0.46</v>
      </c>
      <c r="G89" s="6">
        <v>0.45</v>
      </c>
      <c r="H89" s="4">
        <v>0.47</v>
      </c>
      <c r="I89" s="4">
        <v>2.17</v>
      </c>
      <c r="J89" s="6">
        <v>0.72</v>
      </c>
      <c r="K89" s="6">
        <v>3</v>
      </c>
      <c r="L89" s="6">
        <v>4.68</v>
      </c>
    </row>
    <row r="90" spans="2:12" s="4" customFormat="1" ht="18.75">
      <c r="B90" s="5" t="s">
        <v>21</v>
      </c>
      <c r="C90" s="6">
        <v>20</v>
      </c>
      <c r="D90" s="6">
        <v>5.88</v>
      </c>
      <c r="E90" s="4">
        <v>373</v>
      </c>
      <c r="F90" s="6">
        <v>3.49</v>
      </c>
      <c r="G90" s="6">
        <v>2.43</v>
      </c>
      <c r="H90" s="6">
        <v>3.12</v>
      </c>
      <c r="I90" s="6">
        <v>12.49</v>
      </c>
      <c r="J90" s="4">
        <v>4.16</v>
      </c>
      <c r="K90" s="6">
        <v>4.67</v>
      </c>
      <c r="L90" s="6">
        <v>11.19</v>
      </c>
    </row>
    <row r="91" spans="2:12" s="4" customFormat="1" ht="18.75">
      <c r="B91" s="5" t="s">
        <v>21</v>
      </c>
      <c r="C91" s="6">
        <v>13.33</v>
      </c>
      <c r="D91" s="6">
        <v>2.44</v>
      </c>
      <c r="E91" s="4">
        <v>347</v>
      </c>
      <c r="F91" s="6">
        <v>1.95</v>
      </c>
      <c r="G91" s="6">
        <v>1.85</v>
      </c>
      <c r="H91" s="6">
        <v>1.73</v>
      </c>
      <c r="I91" s="6">
        <v>6.12</v>
      </c>
      <c r="J91" s="6">
        <f>I91/3</f>
        <v>2.04</v>
      </c>
      <c r="K91" s="6">
        <v>6.5</v>
      </c>
      <c r="L91" s="6">
        <v>7.7</v>
      </c>
    </row>
    <row r="92" spans="5:7" s="4" customFormat="1" ht="18.75">
      <c r="E92" s="6">
        <f>SUM(E89:E91)/3</f>
        <v>266.6666666666667</v>
      </c>
      <c r="G92" s="6">
        <f>SUM(G89:G91)/3</f>
        <v>1.5766666666666669</v>
      </c>
    </row>
    <row r="93" s="4" customFormat="1" ht="18.75"/>
    <row r="94" spans="2:6" s="4" customFormat="1" ht="18.75">
      <c r="B94"/>
      <c r="C94"/>
      <c r="D94"/>
      <c r="E94"/>
      <c r="F94"/>
    </row>
    <row r="102" ht="24.75" customHeight="1">
      <c r="H102" s="4"/>
    </row>
    <row r="108" ht="18.75">
      <c r="A108" s="4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F18" sqref="F18"/>
    </sheetView>
  </sheetViews>
  <sheetFormatPr defaultColWidth="9.140625" defaultRowHeight="15"/>
  <cols>
    <col min="2" max="2" width="7.28125" style="0" customWidth="1"/>
    <col min="3" max="3" width="17.57421875" style="0" customWidth="1"/>
    <col min="4" max="4" width="16.00390625" style="0" customWidth="1"/>
    <col min="5" max="5" width="12.8515625" style="0" customWidth="1"/>
    <col min="6" max="6" width="13.421875" style="0" customWidth="1"/>
    <col min="7" max="7" width="18.00390625" style="0" customWidth="1"/>
    <col min="8" max="8" width="15.140625" style="0" customWidth="1"/>
    <col min="9" max="9" width="16.421875" style="0" customWidth="1"/>
  </cols>
  <sheetData>
    <row r="3" spans="2:9" ht="18.75">
      <c r="B3" s="4"/>
      <c r="C3" s="4"/>
      <c r="D3" s="4"/>
      <c r="E3" s="4"/>
      <c r="F3" s="4"/>
      <c r="G3" s="4"/>
      <c r="H3" s="4"/>
      <c r="I3" s="4"/>
    </row>
    <row r="4" spans="2:9" ht="23.25">
      <c r="B4" s="4"/>
      <c r="C4" s="4"/>
      <c r="D4" s="4"/>
      <c r="E4" s="3" t="s">
        <v>39</v>
      </c>
      <c r="F4" s="3"/>
      <c r="G4" s="4"/>
      <c r="H4" s="4"/>
      <c r="I4" s="4"/>
    </row>
    <row r="5" spans="2:9" ht="18.75">
      <c r="B5" s="4"/>
      <c r="C5" s="4"/>
      <c r="D5" s="4"/>
      <c r="E5" s="4"/>
      <c r="F5" s="4"/>
      <c r="G5" s="4"/>
      <c r="H5" s="4"/>
      <c r="I5" s="4"/>
    </row>
    <row r="6" spans="2:9" ht="19.5" customHeight="1">
      <c r="B6" s="4"/>
      <c r="C6" s="4" t="s">
        <v>40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</row>
    <row r="7" spans="2:9" ht="27" customHeight="1">
      <c r="B7" s="4"/>
      <c r="C7" s="4" t="s">
        <v>41</v>
      </c>
      <c r="D7" s="4" t="s">
        <v>47</v>
      </c>
      <c r="E7" s="6">
        <v>0.33</v>
      </c>
      <c r="F7" s="6">
        <v>0.5</v>
      </c>
      <c r="G7" s="6">
        <v>0.33</v>
      </c>
      <c r="H7" s="6">
        <v>0.44</v>
      </c>
      <c r="I7" s="6">
        <v>0.4</v>
      </c>
    </row>
    <row r="8" spans="2:9" ht="27" customHeight="1">
      <c r="B8" s="4"/>
      <c r="C8" s="4" t="s">
        <v>42</v>
      </c>
      <c r="D8" s="4"/>
      <c r="E8" s="4" t="s">
        <v>48</v>
      </c>
      <c r="F8" s="4">
        <v>0.66</v>
      </c>
      <c r="G8" s="4">
        <v>0.45</v>
      </c>
      <c r="H8" s="9">
        <v>0.43</v>
      </c>
      <c r="I8" s="6">
        <v>0.38</v>
      </c>
    </row>
    <row r="9" spans="2:9" ht="26.25" customHeight="1">
      <c r="B9" s="4"/>
      <c r="C9" s="4" t="s">
        <v>43</v>
      </c>
      <c r="D9" s="4"/>
      <c r="E9" s="4"/>
      <c r="F9" s="4" t="s">
        <v>48</v>
      </c>
      <c r="G9" s="6">
        <v>0.45</v>
      </c>
      <c r="H9" s="4">
        <v>0.43</v>
      </c>
      <c r="I9" s="6">
        <v>0.38</v>
      </c>
    </row>
    <row r="10" spans="2:9" ht="24.75" customHeight="1">
      <c r="B10" s="4"/>
      <c r="C10" s="4" t="s">
        <v>44</v>
      </c>
      <c r="D10" s="4"/>
      <c r="E10" s="4"/>
      <c r="F10" s="4"/>
      <c r="G10" s="4" t="s">
        <v>47</v>
      </c>
      <c r="H10" s="4">
        <v>0.55</v>
      </c>
      <c r="I10" s="4">
        <v>0.36</v>
      </c>
    </row>
    <row r="11" spans="2:9" ht="27" customHeight="1">
      <c r="B11" s="4"/>
      <c r="C11" s="4" t="s">
        <v>45</v>
      </c>
      <c r="D11" s="4"/>
      <c r="E11" s="4"/>
      <c r="F11" s="4"/>
      <c r="G11" s="4"/>
      <c r="H11" s="4" t="s">
        <v>49</v>
      </c>
      <c r="I11" s="6">
        <v>0.5</v>
      </c>
    </row>
    <row r="12" spans="2:9" ht="24" customHeight="1">
      <c r="B12" s="4"/>
      <c r="C12" s="4" t="s">
        <v>46</v>
      </c>
      <c r="D12" s="4"/>
      <c r="E12" s="4"/>
      <c r="F12" s="4"/>
      <c r="G12" s="4"/>
      <c r="H12" s="4"/>
      <c r="I12" s="4" t="s">
        <v>50</v>
      </c>
    </row>
    <row r="13" spans="2:9" ht="18.75">
      <c r="B13" s="4"/>
      <c r="C13" s="4"/>
      <c r="D13" s="4"/>
      <c r="E13" s="4"/>
      <c r="F13" s="4"/>
      <c r="G13" s="4"/>
      <c r="H13" s="4"/>
      <c r="I13" s="4"/>
    </row>
    <row r="14" spans="2:9" ht="18.75">
      <c r="B14" s="4"/>
      <c r="C14" s="4"/>
      <c r="D14" s="4"/>
      <c r="E14" s="4"/>
      <c r="F14" s="4"/>
      <c r="G14" s="4"/>
      <c r="H14" s="4"/>
      <c r="I14" s="4"/>
    </row>
    <row r="15" spans="2:9" ht="18.75">
      <c r="B15" s="4"/>
      <c r="C15" s="4"/>
      <c r="D15" s="4"/>
      <c r="E15" s="4"/>
      <c r="F15" s="4"/>
      <c r="G15" s="4"/>
      <c r="H15" s="4"/>
      <c r="I15" s="4"/>
    </row>
    <row r="16" spans="2:9" ht="18.75">
      <c r="B16" s="4"/>
      <c r="C16" s="4"/>
      <c r="D16" s="4"/>
      <c r="E16" s="4"/>
      <c r="F16" s="4"/>
      <c r="G16" s="4"/>
      <c r="H16" s="4"/>
      <c r="I16" s="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AA49"/>
  <sheetViews>
    <sheetView zoomScalePageLayoutView="0" workbookViewId="0" topLeftCell="A23">
      <selection activeCell="Q17" sqref="Q17"/>
    </sheetView>
  </sheetViews>
  <sheetFormatPr defaultColWidth="9.140625" defaultRowHeight="15"/>
  <cols>
    <col min="2" max="2" width="5.57421875" style="0" customWidth="1"/>
    <col min="3" max="3" width="23.140625" style="0" customWidth="1"/>
    <col min="4" max="27" width="6.28125" style="0" customWidth="1"/>
    <col min="29" max="29" width="5.8515625" style="0" customWidth="1"/>
  </cols>
  <sheetData>
    <row r="3" spans="2:27" ht="15">
      <c r="B3" s="27"/>
      <c r="C3" s="27"/>
      <c r="D3" s="59" t="s">
        <v>41</v>
      </c>
      <c r="E3" s="60"/>
      <c r="F3" s="60"/>
      <c r="G3" s="61"/>
      <c r="H3" s="59" t="s">
        <v>42</v>
      </c>
      <c r="I3" s="60"/>
      <c r="J3" s="60"/>
      <c r="K3" s="61"/>
      <c r="L3" s="59" t="s">
        <v>51</v>
      </c>
      <c r="M3" s="60"/>
      <c r="N3" s="60"/>
      <c r="O3" s="61"/>
      <c r="P3" s="59" t="s">
        <v>44</v>
      </c>
      <c r="Q3" s="60"/>
      <c r="R3" s="60"/>
      <c r="S3" s="61"/>
      <c r="T3" s="59" t="s">
        <v>45</v>
      </c>
      <c r="U3" s="60"/>
      <c r="V3" s="60"/>
      <c r="W3" s="61"/>
      <c r="X3" s="59" t="s">
        <v>46</v>
      </c>
      <c r="Y3" s="60"/>
      <c r="Z3" s="60"/>
      <c r="AA3" s="61"/>
    </row>
    <row r="4" spans="2:27" ht="15">
      <c r="B4" s="27" t="s">
        <v>1</v>
      </c>
      <c r="C4" s="26" t="s">
        <v>52</v>
      </c>
      <c r="D4" s="26" t="s">
        <v>53</v>
      </c>
      <c r="E4" s="26" t="s">
        <v>54</v>
      </c>
      <c r="F4" s="26" t="s">
        <v>55</v>
      </c>
      <c r="G4" s="26" t="s">
        <v>56</v>
      </c>
      <c r="H4" s="26" t="s">
        <v>53</v>
      </c>
      <c r="I4" s="26" t="s">
        <v>54</v>
      </c>
      <c r="J4" s="26" t="s">
        <v>55</v>
      </c>
      <c r="K4" s="26" t="s">
        <v>56</v>
      </c>
      <c r="L4" s="26" t="s">
        <v>53</v>
      </c>
      <c r="M4" s="26" t="s">
        <v>54</v>
      </c>
      <c r="N4" s="26" t="s">
        <v>55</v>
      </c>
      <c r="O4" s="26" t="s">
        <v>56</v>
      </c>
      <c r="P4" s="26" t="s">
        <v>53</v>
      </c>
      <c r="Q4" s="26" t="s">
        <v>54</v>
      </c>
      <c r="R4" s="26" t="s">
        <v>55</v>
      </c>
      <c r="S4" s="26" t="s">
        <v>56</v>
      </c>
      <c r="T4" s="26" t="s">
        <v>53</v>
      </c>
      <c r="U4" s="26" t="s">
        <v>54</v>
      </c>
      <c r="V4" s="26" t="s">
        <v>55</v>
      </c>
      <c r="W4" s="26" t="s">
        <v>56</v>
      </c>
      <c r="X4" s="26" t="s">
        <v>53</v>
      </c>
      <c r="Y4" s="26" t="s">
        <v>54</v>
      </c>
      <c r="Z4" s="26" t="s">
        <v>55</v>
      </c>
      <c r="AA4" s="26" t="s">
        <v>56</v>
      </c>
    </row>
    <row r="5" spans="2:27" ht="15.75">
      <c r="B5" s="26">
        <v>1</v>
      </c>
      <c r="C5" s="28" t="s">
        <v>18</v>
      </c>
      <c r="D5" s="20">
        <v>53.33</v>
      </c>
      <c r="E5" s="20">
        <v>1520</v>
      </c>
      <c r="F5" s="20">
        <v>7.13</v>
      </c>
      <c r="G5" s="20">
        <v>6.8</v>
      </c>
      <c r="H5" s="20">
        <v>20</v>
      </c>
      <c r="I5" s="20">
        <v>773</v>
      </c>
      <c r="J5" s="20">
        <v>9.67</v>
      </c>
      <c r="K5" s="20">
        <v>2.59</v>
      </c>
      <c r="L5" s="21" t="s">
        <v>57</v>
      </c>
      <c r="M5" s="21" t="s">
        <v>57</v>
      </c>
      <c r="N5" s="21" t="s">
        <v>57</v>
      </c>
      <c r="O5" s="21" t="s">
        <v>57</v>
      </c>
      <c r="P5" s="21">
        <v>46.67</v>
      </c>
      <c r="Q5" s="21">
        <v>1174</v>
      </c>
      <c r="R5" s="21">
        <v>6.29</v>
      </c>
      <c r="S5" s="21">
        <v>5.25</v>
      </c>
      <c r="T5" s="22">
        <v>20</v>
      </c>
      <c r="U5" s="22">
        <v>560</v>
      </c>
      <c r="V5" s="22">
        <v>7</v>
      </c>
      <c r="W5" s="22">
        <v>2.9</v>
      </c>
      <c r="X5" s="21" t="s">
        <v>57</v>
      </c>
      <c r="Y5" s="21" t="s">
        <v>57</v>
      </c>
      <c r="Z5" s="21" t="s">
        <v>57</v>
      </c>
      <c r="AA5" s="21" t="s">
        <v>57</v>
      </c>
    </row>
    <row r="6" spans="2:27" ht="15.75">
      <c r="B6" s="26">
        <v>2</v>
      </c>
      <c r="C6" s="28" t="s">
        <v>13</v>
      </c>
      <c r="D6" s="21">
        <v>100</v>
      </c>
      <c r="E6" s="20">
        <v>5361</v>
      </c>
      <c r="F6" s="20">
        <v>13.4</v>
      </c>
      <c r="G6" s="20">
        <v>32.05</v>
      </c>
      <c r="H6" s="20">
        <v>100</v>
      </c>
      <c r="I6" s="20">
        <v>5867</v>
      </c>
      <c r="J6" s="20">
        <v>14.67</v>
      </c>
      <c r="K6" s="20">
        <v>22</v>
      </c>
      <c r="L6" s="20">
        <v>80</v>
      </c>
      <c r="M6" s="20">
        <v>2480</v>
      </c>
      <c r="N6" s="20">
        <v>7.75</v>
      </c>
      <c r="O6" s="20">
        <v>11.76</v>
      </c>
      <c r="P6" s="21">
        <v>100</v>
      </c>
      <c r="Q6" s="21">
        <v>4321</v>
      </c>
      <c r="R6" s="21">
        <v>10.8</v>
      </c>
      <c r="S6" s="21">
        <v>27.94</v>
      </c>
      <c r="T6" s="22">
        <v>60</v>
      </c>
      <c r="U6" s="22">
        <v>1974</v>
      </c>
      <c r="V6" s="22">
        <v>8.22</v>
      </c>
      <c r="W6" s="22">
        <v>11.89</v>
      </c>
      <c r="X6" s="22">
        <v>66.67</v>
      </c>
      <c r="Y6" s="22">
        <v>2320.29</v>
      </c>
      <c r="Z6" s="22">
        <v>8.7</v>
      </c>
      <c r="AA6" s="22">
        <v>12.2</v>
      </c>
    </row>
    <row r="7" spans="2:27" ht="15.75">
      <c r="B7" s="26">
        <v>3</v>
      </c>
      <c r="C7" s="28" t="s">
        <v>14</v>
      </c>
      <c r="D7" s="20">
        <v>80</v>
      </c>
      <c r="E7" s="20">
        <v>3067</v>
      </c>
      <c r="F7" s="20">
        <v>9.58</v>
      </c>
      <c r="G7" s="20">
        <v>16.01</v>
      </c>
      <c r="H7" s="20" t="s">
        <v>57</v>
      </c>
      <c r="I7" s="20" t="s">
        <v>57</v>
      </c>
      <c r="J7" s="20" t="s">
        <v>57</v>
      </c>
      <c r="K7" s="20" t="s">
        <v>57</v>
      </c>
      <c r="L7" s="20">
        <v>93.33</v>
      </c>
      <c r="M7" s="20">
        <v>4294</v>
      </c>
      <c r="N7" s="20">
        <v>11.5</v>
      </c>
      <c r="O7" s="20">
        <v>50.15</v>
      </c>
      <c r="P7" s="21">
        <v>20</v>
      </c>
      <c r="Q7" s="21">
        <v>640</v>
      </c>
      <c r="R7" s="21">
        <v>8</v>
      </c>
      <c r="S7" s="21">
        <v>3.94</v>
      </c>
      <c r="T7" s="22">
        <v>93.33</v>
      </c>
      <c r="U7" s="22">
        <v>5094</v>
      </c>
      <c r="V7" s="22">
        <v>13.64</v>
      </c>
      <c r="W7" s="22">
        <v>32.71</v>
      </c>
      <c r="X7" s="22">
        <v>100</v>
      </c>
      <c r="Y7" s="22">
        <v>5707</v>
      </c>
      <c r="Z7" s="22">
        <v>14.27</v>
      </c>
      <c r="AA7" s="22">
        <v>45.67</v>
      </c>
    </row>
    <row r="8" spans="2:27" ht="15.75">
      <c r="B8" s="26">
        <v>4</v>
      </c>
      <c r="C8" s="28" t="s">
        <v>19</v>
      </c>
      <c r="D8" s="20">
        <v>60</v>
      </c>
      <c r="E8" s="20">
        <v>1067</v>
      </c>
      <c r="F8" s="20">
        <v>4.44</v>
      </c>
      <c r="G8" s="20">
        <v>3.89</v>
      </c>
      <c r="H8" s="20">
        <v>26.67</v>
      </c>
      <c r="I8" s="20">
        <v>720</v>
      </c>
      <c r="J8" s="20">
        <v>9</v>
      </c>
      <c r="K8" s="20">
        <v>3.11</v>
      </c>
      <c r="L8" s="21" t="s">
        <v>57</v>
      </c>
      <c r="M8" s="21" t="s">
        <v>57</v>
      </c>
      <c r="N8" s="21" t="s">
        <v>57</v>
      </c>
      <c r="O8" s="21" t="s">
        <v>57</v>
      </c>
      <c r="P8" s="21">
        <v>20</v>
      </c>
      <c r="Q8" s="21">
        <v>560</v>
      </c>
      <c r="R8" s="21">
        <v>7</v>
      </c>
      <c r="S8" s="21">
        <v>2.08</v>
      </c>
      <c r="T8" s="21" t="s">
        <v>57</v>
      </c>
      <c r="U8" s="21" t="s">
        <v>57</v>
      </c>
      <c r="V8" s="21" t="s">
        <v>57</v>
      </c>
      <c r="W8" s="21" t="s">
        <v>57</v>
      </c>
      <c r="X8" s="22">
        <v>46.67</v>
      </c>
      <c r="Y8" s="22">
        <v>1280.16</v>
      </c>
      <c r="Z8" s="22">
        <v>6.86</v>
      </c>
      <c r="AA8" s="22">
        <v>6.17</v>
      </c>
    </row>
    <row r="9" spans="2:27" ht="15.75">
      <c r="B9" s="26">
        <v>5</v>
      </c>
      <c r="C9" s="28" t="s">
        <v>29</v>
      </c>
      <c r="D9" s="20" t="s">
        <v>57</v>
      </c>
      <c r="E9" s="20" t="s">
        <v>57</v>
      </c>
      <c r="F9" s="20" t="s">
        <v>57</v>
      </c>
      <c r="G9" s="20" t="s">
        <v>57</v>
      </c>
      <c r="H9" s="20" t="s">
        <v>57</v>
      </c>
      <c r="I9" s="20" t="s">
        <v>57</v>
      </c>
      <c r="J9" s="20" t="s">
        <v>57</v>
      </c>
      <c r="K9" s="20" t="s">
        <v>57</v>
      </c>
      <c r="L9" s="20">
        <v>40</v>
      </c>
      <c r="M9" s="20">
        <v>1094</v>
      </c>
      <c r="N9" s="20">
        <v>6.83</v>
      </c>
      <c r="O9" s="20">
        <v>3.35</v>
      </c>
      <c r="P9" s="21">
        <v>60</v>
      </c>
      <c r="Q9" s="21">
        <v>1974</v>
      </c>
      <c r="R9" s="21">
        <v>8.22</v>
      </c>
      <c r="S9" s="21">
        <v>9.59</v>
      </c>
      <c r="T9" s="21" t="s">
        <v>57</v>
      </c>
      <c r="U9" s="21" t="s">
        <v>57</v>
      </c>
      <c r="V9" s="21" t="s">
        <v>57</v>
      </c>
      <c r="W9" s="21" t="s">
        <v>57</v>
      </c>
      <c r="X9" s="22">
        <v>20</v>
      </c>
      <c r="Y9" s="22">
        <v>480</v>
      </c>
      <c r="Z9" s="22">
        <v>6</v>
      </c>
      <c r="AA9" s="22">
        <v>1.35</v>
      </c>
    </row>
    <row r="10" spans="2:27" ht="15.75">
      <c r="B10" s="26">
        <v>6</v>
      </c>
      <c r="C10" s="28" t="s">
        <v>32</v>
      </c>
      <c r="D10" s="20" t="s">
        <v>57</v>
      </c>
      <c r="E10" s="20" t="s">
        <v>57</v>
      </c>
      <c r="F10" s="20" t="s">
        <v>57</v>
      </c>
      <c r="G10" s="20" t="s">
        <v>57</v>
      </c>
      <c r="H10" s="20" t="s">
        <v>57</v>
      </c>
      <c r="I10" s="20" t="s">
        <v>57</v>
      </c>
      <c r="J10" s="20" t="s">
        <v>57</v>
      </c>
      <c r="K10" s="20" t="s">
        <v>57</v>
      </c>
      <c r="L10" s="21" t="s">
        <v>57</v>
      </c>
      <c r="M10" s="21" t="s">
        <v>57</v>
      </c>
      <c r="N10" s="21" t="s">
        <v>57</v>
      </c>
      <c r="O10" s="21" t="s">
        <v>57</v>
      </c>
      <c r="P10" s="21">
        <v>40</v>
      </c>
      <c r="Q10" s="21">
        <v>987</v>
      </c>
      <c r="R10" s="21">
        <v>6.17</v>
      </c>
      <c r="S10" s="21">
        <v>4.6</v>
      </c>
      <c r="T10" s="21" t="s">
        <v>57</v>
      </c>
      <c r="U10" s="21" t="s">
        <v>57</v>
      </c>
      <c r="V10" s="21" t="s">
        <v>57</v>
      </c>
      <c r="W10" s="21" t="s">
        <v>57</v>
      </c>
      <c r="X10" s="21" t="s">
        <v>57</v>
      </c>
      <c r="Y10" s="21" t="s">
        <v>57</v>
      </c>
      <c r="Z10" s="21" t="s">
        <v>57</v>
      </c>
      <c r="AA10" s="21" t="s">
        <v>57</v>
      </c>
    </row>
    <row r="11" spans="2:27" ht="15.75">
      <c r="B11" s="26">
        <v>7</v>
      </c>
      <c r="C11" s="28" t="s">
        <v>16</v>
      </c>
      <c r="D11" s="20">
        <v>60</v>
      </c>
      <c r="E11" s="20">
        <v>1894</v>
      </c>
      <c r="F11" s="20">
        <v>7.89</v>
      </c>
      <c r="G11" s="20">
        <v>7.5</v>
      </c>
      <c r="H11" s="20">
        <v>13.33</v>
      </c>
      <c r="I11" s="20">
        <v>587</v>
      </c>
      <c r="J11" s="20">
        <v>11</v>
      </c>
      <c r="K11" s="20">
        <v>1.58</v>
      </c>
      <c r="L11" s="20">
        <v>46.67</v>
      </c>
      <c r="M11" s="20">
        <v>640</v>
      </c>
      <c r="N11" s="20">
        <v>3.43</v>
      </c>
      <c r="O11" s="20">
        <v>2.31</v>
      </c>
      <c r="P11" s="21">
        <v>26.67</v>
      </c>
      <c r="Q11" s="21">
        <v>800</v>
      </c>
      <c r="R11" s="21">
        <v>7.5</v>
      </c>
      <c r="S11" s="21">
        <v>3.31</v>
      </c>
      <c r="T11" s="22">
        <v>33.33</v>
      </c>
      <c r="U11" s="22">
        <v>1280</v>
      </c>
      <c r="V11" s="22">
        <v>9.6</v>
      </c>
      <c r="W11" s="22">
        <v>6.68</v>
      </c>
      <c r="X11" s="22">
        <v>86.67</v>
      </c>
      <c r="Y11" s="22">
        <v>2560</v>
      </c>
      <c r="Z11" s="22">
        <v>7.38</v>
      </c>
      <c r="AA11" s="22">
        <v>21.4</v>
      </c>
    </row>
    <row r="12" spans="2:27" ht="15.75">
      <c r="B12" s="26">
        <v>8</v>
      </c>
      <c r="C12" s="28" t="s">
        <v>20</v>
      </c>
      <c r="D12" s="20">
        <v>40</v>
      </c>
      <c r="E12" s="20">
        <v>560</v>
      </c>
      <c r="F12" s="20">
        <v>4.83</v>
      </c>
      <c r="G12" s="20">
        <v>1.59</v>
      </c>
      <c r="H12" s="20" t="s">
        <v>57</v>
      </c>
      <c r="I12" s="20" t="s">
        <v>57</v>
      </c>
      <c r="J12" s="20" t="s">
        <v>57</v>
      </c>
      <c r="K12" s="20" t="s">
        <v>57</v>
      </c>
      <c r="L12" s="21" t="s">
        <v>57</v>
      </c>
      <c r="M12" s="21" t="s">
        <v>57</v>
      </c>
      <c r="N12" s="21" t="s">
        <v>57</v>
      </c>
      <c r="O12" s="21" t="s">
        <v>57</v>
      </c>
      <c r="P12" s="21" t="s">
        <v>57</v>
      </c>
      <c r="Q12" s="21" t="s">
        <v>57</v>
      </c>
      <c r="R12" s="21" t="s">
        <v>57</v>
      </c>
      <c r="S12" s="21" t="s">
        <v>57</v>
      </c>
      <c r="T12" s="21" t="s">
        <v>57</v>
      </c>
      <c r="U12" s="21" t="s">
        <v>57</v>
      </c>
      <c r="V12" s="21" t="s">
        <v>57</v>
      </c>
      <c r="W12" s="21" t="s">
        <v>57</v>
      </c>
      <c r="X12" s="21" t="s">
        <v>57</v>
      </c>
      <c r="Y12" s="21" t="s">
        <v>57</v>
      </c>
      <c r="Z12" s="21" t="s">
        <v>57</v>
      </c>
      <c r="AA12" s="21" t="s">
        <v>57</v>
      </c>
    </row>
    <row r="13" spans="2:27" ht="15.75">
      <c r="B13" s="26">
        <v>9</v>
      </c>
      <c r="C13" s="28" t="s">
        <v>15</v>
      </c>
      <c r="D13" s="20">
        <v>73.33</v>
      </c>
      <c r="E13" s="20">
        <v>2134</v>
      </c>
      <c r="F13" s="20">
        <v>7.45</v>
      </c>
      <c r="G13" s="20">
        <v>13.9</v>
      </c>
      <c r="H13" s="20">
        <v>46.67</v>
      </c>
      <c r="I13" s="20">
        <v>1600</v>
      </c>
      <c r="J13" s="20">
        <v>8.57</v>
      </c>
      <c r="K13" s="20">
        <v>10.42</v>
      </c>
      <c r="L13" s="21" t="s">
        <v>57</v>
      </c>
      <c r="M13" s="21" t="s">
        <v>57</v>
      </c>
      <c r="N13" s="21" t="s">
        <v>57</v>
      </c>
      <c r="O13" s="21" t="s">
        <v>57</v>
      </c>
      <c r="P13" s="21">
        <v>73.33</v>
      </c>
      <c r="Q13" s="21">
        <v>1734</v>
      </c>
      <c r="R13" s="21">
        <v>5.91</v>
      </c>
      <c r="S13" s="21">
        <v>10.29</v>
      </c>
      <c r="T13" s="21" t="s">
        <v>57</v>
      </c>
      <c r="U13" s="21" t="s">
        <v>57</v>
      </c>
      <c r="V13" s="21" t="s">
        <v>57</v>
      </c>
      <c r="W13" s="21" t="s">
        <v>57</v>
      </c>
      <c r="X13" s="22">
        <v>53.33</v>
      </c>
      <c r="Y13" s="22">
        <v>1093.47</v>
      </c>
      <c r="Z13" s="22">
        <v>5.13</v>
      </c>
      <c r="AA13" s="22">
        <v>6.58</v>
      </c>
    </row>
    <row r="14" spans="2:27" ht="15.75">
      <c r="B14" s="26">
        <v>10</v>
      </c>
      <c r="C14" s="28" t="s">
        <v>17</v>
      </c>
      <c r="D14" s="20">
        <v>66.67</v>
      </c>
      <c r="E14" s="20">
        <v>1707</v>
      </c>
      <c r="F14" s="20">
        <v>6.4</v>
      </c>
      <c r="G14" s="20">
        <v>13.5</v>
      </c>
      <c r="H14" s="20">
        <v>46.67</v>
      </c>
      <c r="I14" s="20">
        <v>1707</v>
      </c>
      <c r="J14" s="20">
        <v>9.14</v>
      </c>
      <c r="K14" s="20">
        <v>9.47</v>
      </c>
      <c r="L14" s="20">
        <v>60</v>
      </c>
      <c r="M14" s="20">
        <v>1814</v>
      </c>
      <c r="N14" s="20">
        <v>7.56</v>
      </c>
      <c r="O14" s="20">
        <v>7.98</v>
      </c>
      <c r="P14" s="21">
        <v>66.67</v>
      </c>
      <c r="Q14" s="21">
        <v>2454</v>
      </c>
      <c r="R14" s="21">
        <v>9.2</v>
      </c>
      <c r="S14" s="21">
        <v>18.06</v>
      </c>
      <c r="T14" s="22">
        <v>73.33</v>
      </c>
      <c r="U14" s="22">
        <v>2374</v>
      </c>
      <c r="V14" s="22">
        <v>8.09</v>
      </c>
      <c r="W14" s="22">
        <v>21.47</v>
      </c>
      <c r="X14" s="22">
        <v>40</v>
      </c>
      <c r="Y14" s="22">
        <v>1573.53</v>
      </c>
      <c r="Z14" s="22">
        <v>9.83</v>
      </c>
      <c r="AA14" s="22">
        <v>14.15</v>
      </c>
    </row>
    <row r="15" spans="2:27" ht="15.75">
      <c r="B15" s="26">
        <v>11</v>
      </c>
      <c r="C15" s="28" t="s">
        <v>31</v>
      </c>
      <c r="D15" s="20" t="s">
        <v>57</v>
      </c>
      <c r="E15" s="20" t="s">
        <v>57</v>
      </c>
      <c r="F15" s="20" t="s">
        <v>57</v>
      </c>
      <c r="G15" s="20" t="s">
        <v>57</v>
      </c>
      <c r="H15" s="20" t="s">
        <v>57</v>
      </c>
      <c r="I15" s="20" t="s">
        <v>57</v>
      </c>
      <c r="J15" s="20" t="s">
        <v>57</v>
      </c>
      <c r="K15" s="20" t="s">
        <v>57</v>
      </c>
      <c r="L15" s="21" t="s">
        <v>57</v>
      </c>
      <c r="M15" s="21" t="s">
        <v>57</v>
      </c>
      <c r="N15" s="21" t="s">
        <v>57</v>
      </c>
      <c r="O15" s="21" t="s">
        <v>57</v>
      </c>
      <c r="P15" s="21">
        <v>80</v>
      </c>
      <c r="Q15" s="21">
        <v>2827</v>
      </c>
      <c r="R15" s="21">
        <v>8.83</v>
      </c>
      <c r="S15" s="21">
        <v>19.72</v>
      </c>
      <c r="T15" s="21" t="s">
        <v>57</v>
      </c>
      <c r="U15" s="21" t="s">
        <v>57</v>
      </c>
      <c r="V15" s="21" t="s">
        <v>57</v>
      </c>
      <c r="W15" s="21" t="s">
        <v>57</v>
      </c>
      <c r="X15" s="21" t="s">
        <v>57</v>
      </c>
      <c r="Y15" s="21" t="s">
        <v>57</v>
      </c>
      <c r="Z15" s="21" t="s">
        <v>57</v>
      </c>
      <c r="AA15" s="21" t="s">
        <v>57</v>
      </c>
    </row>
    <row r="16" spans="2:27" ht="15.75">
      <c r="B16" s="26">
        <v>12</v>
      </c>
      <c r="C16" s="28" t="s">
        <v>21</v>
      </c>
      <c r="D16" s="20">
        <v>6.67</v>
      </c>
      <c r="E16" s="20">
        <v>80</v>
      </c>
      <c r="F16" s="20">
        <v>3</v>
      </c>
      <c r="G16" s="20">
        <v>0.45</v>
      </c>
      <c r="H16" s="20" t="s">
        <v>57</v>
      </c>
      <c r="I16" s="20" t="s">
        <v>57</v>
      </c>
      <c r="J16" s="20" t="s">
        <v>57</v>
      </c>
      <c r="K16" s="20" t="s">
        <v>57</v>
      </c>
      <c r="L16" s="20">
        <v>20</v>
      </c>
      <c r="M16" s="20">
        <v>373</v>
      </c>
      <c r="N16" s="20">
        <v>4.67</v>
      </c>
      <c r="O16" s="20">
        <v>2.43</v>
      </c>
      <c r="P16" s="21">
        <v>13.33</v>
      </c>
      <c r="Q16" s="21">
        <v>347</v>
      </c>
      <c r="R16" s="21">
        <v>6.5</v>
      </c>
      <c r="S16" s="21">
        <v>1.85</v>
      </c>
      <c r="T16" s="21" t="s">
        <v>57</v>
      </c>
      <c r="U16" s="21" t="s">
        <v>57</v>
      </c>
      <c r="V16" s="21" t="s">
        <v>57</v>
      </c>
      <c r="W16" s="21" t="s">
        <v>57</v>
      </c>
      <c r="X16" s="21" t="s">
        <v>57</v>
      </c>
      <c r="Y16" s="21" t="s">
        <v>57</v>
      </c>
      <c r="Z16" s="21" t="s">
        <v>57</v>
      </c>
      <c r="AA16" s="21" t="s">
        <v>57</v>
      </c>
    </row>
    <row r="17" spans="3:12" ht="15.75"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5:19" ht="16.5">
      <c r="E18" s="43" t="s">
        <v>58</v>
      </c>
      <c r="F18" s="44"/>
      <c r="G18" s="43"/>
      <c r="H18" s="45"/>
      <c r="I18" s="43"/>
      <c r="J18" s="43"/>
      <c r="K18" s="43"/>
      <c r="L18" s="43" t="s">
        <v>59</v>
      </c>
      <c r="M18" s="43"/>
      <c r="N18" s="43"/>
      <c r="O18" s="43"/>
      <c r="P18" s="43"/>
      <c r="Q18" s="35"/>
      <c r="R18" s="24"/>
      <c r="S18" s="36"/>
    </row>
    <row r="19" spans="3:13" ht="15.75">
      <c r="C19" s="11"/>
      <c r="D19" s="12"/>
      <c r="E19" s="12"/>
      <c r="F19" s="10"/>
      <c r="G19" s="12"/>
      <c r="H19" s="12"/>
      <c r="I19" s="10"/>
      <c r="J19" s="10"/>
      <c r="K19" s="10"/>
      <c r="L19" s="10"/>
      <c r="M19" s="10"/>
    </row>
    <row r="20" spans="3:21" ht="15.75">
      <c r="C20" s="19"/>
      <c r="D20" s="53" t="s">
        <v>41</v>
      </c>
      <c r="E20" s="54"/>
      <c r="F20" s="55"/>
      <c r="G20" s="56" t="s">
        <v>42</v>
      </c>
      <c r="H20" s="57"/>
      <c r="I20" s="58"/>
      <c r="J20" s="56" t="s">
        <v>51</v>
      </c>
      <c r="K20" s="57"/>
      <c r="L20" s="58"/>
      <c r="M20" s="59" t="s">
        <v>44</v>
      </c>
      <c r="N20" s="60"/>
      <c r="O20" s="61"/>
      <c r="P20" s="62" t="s">
        <v>45</v>
      </c>
      <c r="Q20" s="63"/>
      <c r="R20" s="64"/>
      <c r="S20" s="59" t="s">
        <v>46</v>
      </c>
      <c r="T20" s="60"/>
      <c r="U20" s="61"/>
    </row>
    <row r="21" spans="3:21" ht="15">
      <c r="C21" s="18"/>
      <c r="D21" s="18" t="s">
        <v>53</v>
      </c>
      <c r="E21" s="18" t="s">
        <v>55</v>
      </c>
      <c r="F21" s="18" t="s">
        <v>56</v>
      </c>
      <c r="G21" s="18" t="s">
        <v>53</v>
      </c>
      <c r="H21" s="18" t="s">
        <v>55</v>
      </c>
      <c r="I21" s="18" t="s">
        <v>56</v>
      </c>
      <c r="J21" s="18" t="s">
        <v>53</v>
      </c>
      <c r="K21" s="18" t="s">
        <v>55</v>
      </c>
      <c r="L21" s="18" t="s">
        <v>56</v>
      </c>
      <c r="M21" s="18" t="s">
        <v>53</v>
      </c>
      <c r="N21" s="18" t="s">
        <v>55</v>
      </c>
      <c r="O21" s="18" t="s">
        <v>56</v>
      </c>
      <c r="P21" s="18" t="s">
        <v>53</v>
      </c>
      <c r="Q21" s="18" t="s">
        <v>55</v>
      </c>
      <c r="R21" s="18" t="s">
        <v>56</v>
      </c>
      <c r="S21" s="18" t="s">
        <v>53</v>
      </c>
      <c r="T21" s="18" t="s">
        <v>55</v>
      </c>
      <c r="U21" s="18" t="s">
        <v>56</v>
      </c>
    </row>
    <row r="22" spans="3:21" ht="15.75">
      <c r="C22" s="19" t="s">
        <v>18</v>
      </c>
      <c r="D22" s="20">
        <v>53.33</v>
      </c>
      <c r="E22" s="20">
        <v>7.13</v>
      </c>
      <c r="F22" s="20">
        <v>6.8</v>
      </c>
      <c r="G22" s="20">
        <v>20</v>
      </c>
      <c r="H22" s="20">
        <v>9.67</v>
      </c>
      <c r="I22" s="20">
        <v>2.59</v>
      </c>
      <c r="J22" s="21" t="s">
        <v>57</v>
      </c>
      <c r="K22" s="21" t="s">
        <v>57</v>
      </c>
      <c r="L22" s="21" t="s">
        <v>57</v>
      </c>
      <c r="M22" s="21">
        <v>46.67</v>
      </c>
      <c r="N22" s="21">
        <v>6.29</v>
      </c>
      <c r="O22" s="21">
        <v>5.25</v>
      </c>
      <c r="P22" s="22">
        <v>20</v>
      </c>
      <c r="Q22" s="22">
        <v>7</v>
      </c>
      <c r="R22" s="22">
        <v>2.9</v>
      </c>
      <c r="S22" s="21" t="s">
        <v>57</v>
      </c>
      <c r="T22" s="21" t="s">
        <v>57</v>
      </c>
      <c r="U22" s="21" t="s">
        <v>57</v>
      </c>
    </row>
    <row r="23" spans="3:21" ht="15.75">
      <c r="C23" s="19" t="s">
        <v>13</v>
      </c>
      <c r="D23" s="23">
        <v>100</v>
      </c>
      <c r="E23" s="20">
        <v>13.4</v>
      </c>
      <c r="F23" s="20">
        <v>32.05</v>
      </c>
      <c r="G23" s="20">
        <v>100</v>
      </c>
      <c r="H23" s="20">
        <v>14.67</v>
      </c>
      <c r="I23" s="20">
        <v>22</v>
      </c>
      <c r="J23" s="20">
        <v>80</v>
      </c>
      <c r="K23" s="20">
        <v>7.75</v>
      </c>
      <c r="L23" s="20">
        <v>11.76</v>
      </c>
      <c r="M23" s="21">
        <v>100</v>
      </c>
      <c r="N23" s="21">
        <v>10.8</v>
      </c>
      <c r="O23" s="21">
        <v>27.94</v>
      </c>
      <c r="P23" s="22">
        <v>60</v>
      </c>
      <c r="Q23" s="22">
        <v>8.22</v>
      </c>
      <c r="R23" s="22">
        <v>11.89</v>
      </c>
      <c r="S23" s="22">
        <v>66.67</v>
      </c>
      <c r="T23" s="22">
        <v>8.7</v>
      </c>
      <c r="U23" s="22">
        <v>12.2</v>
      </c>
    </row>
    <row r="24" spans="3:21" ht="15.75">
      <c r="C24" s="19" t="s">
        <v>14</v>
      </c>
      <c r="D24" s="20">
        <v>80</v>
      </c>
      <c r="E24" s="20">
        <v>9.58</v>
      </c>
      <c r="F24" s="20">
        <v>16.01</v>
      </c>
      <c r="G24" s="20" t="s">
        <v>57</v>
      </c>
      <c r="H24" s="20" t="s">
        <v>57</v>
      </c>
      <c r="I24" s="20" t="s">
        <v>57</v>
      </c>
      <c r="J24" s="20">
        <v>93.33</v>
      </c>
      <c r="K24" s="20">
        <v>11.5</v>
      </c>
      <c r="L24" s="20">
        <v>50.15</v>
      </c>
      <c r="M24" s="21">
        <v>20</v>
      </c>
      <c r="N24" s="21">
        <v>8</v>
      </c>
      <c r="O24" s="21">
        <v>3.94</v>
      </c>
      <c r="P24" s="22">
        <v>93.33</v>
      </c>
      <c r="Q24" s="22">
        <v>13.64</v>
      </c>
      <c r="R24" s="22">
        <v>32.71</v>
      </c>
      <c r="S24" s="22">
        <v>100</v>
      </c>
      <c r="T24" s="22">
        <v>14.27</v>
      </c>
      <c r="U24" s="22">
        <v>45.67</v>
      </c>
    </row>
    <row r="25" spans="3:21" ht="15.75">
      <c r="C25" s="19" t="s">
        <v>19</v>
      </c>
      <c r="D25" s="20">
        <v>60</v>
      </c>
      <c r="E25" s="20">
        <v>4.44</v>
      </c>
      <c r="F25" s="20">
        <v>3.89</v>
      </c>
      <c r="G25" s="20">
        <v>26.67</v>
      </c>
      <c r="H25" s="20">
        <v>9</v>
      </c>
      <c r="I25" s="20">
        <v>3.11</v>
      </c>
      <c r="J25" s="21" t="s">
        <v>57</v>
      </c>
      <c r="K25" s="21" t="s">
        <v>57</v>
      </c>
      <c r="L25" s="21" t="s">
        <v>57</v>
      </c>
      <c r="M25" s="21">
        <v>20</v>
      </c>
      <c r="N25" s="21">
        <v>7</v>
      </c>
      <c r="O25" s="21">
        <v>2.08</v>
      </c>
      <c r="P25" s="21" t="s">
        <v>57</v>
      </c>
      <c r="Q25" s="21" t="s">
        <v>57</v>
      </c>
      <c r="R25" s="21" t="s">
        <v>57</v>
      </c>
      <c r="S25" s="22">
        <v>46.67</v>
      </c>
      <c r="T25" s="22">
        <v>6.86</v>
      </c>
      <c r="U25" s="22">
        <v>6.17</v>
      </c>
    </row>
    <row r="26" spans="3:21" ht="15.75">
      <c r="C26" s="19" t="s">
        <v>29</v>
      </c>
      <c r="D26" s="20" t="s">
        <v>57</v>
      </c>
      <c r="E26" s="20" t="s">
        <v>57</v>
      </c>
      <c r="F26" s="20" t="s">
        <v>57</v>
      </c>
      <c r="G26" s="20" t="s">
        <v>57</v>
      </c>
      <c r="H26" s="20" t="s">
        <v>57</v>
      </c>
      <c r="I26" s="20" t="s">
        <v>57</v>
      </c>
      <c r="J26" s="20">
        <v>40</v>
      </c>
      <c r="K26" s="20">
        <v>6.83</v>
      </c>
      <c r="L26" s="20">
        <v>3.35</v>
      </c>
      <c r="M26" s="21">
        <v>60</v>
      </c>
      <c r="N26" s="21">
        <v>8.22</v>
      </c>
      <c r="O26" s="21">
        <v>9.59</v>
      </c>
      <c r="P26" s="21" t="s">
        <v>57</v>
      </c>
      <c r="Q26" s="21" t="s">
        <v>57</v>
      </c>
      <c r="R26" s="21" t="s">
        <v>57</v>
      </c>
      <c r="S26" s="22">
        <v>20</v>
      </c>
      <c r="T26" s="22">
        <v>6</v>
      </c>
      <c r="U26" s="22">
        <v>1.35</v>
      </c>
    </row>
    <row r="27" spans="3:21" ht="15.75">
      <c r="C27" s="19" t="s">
        <v>32</v>
      </c>
      <c r="D27" s="20" t="s">
        <v>57</v>
      </c>
      <c r="E27" s="20" t="s">
        <v>57</v>
      </c>
      <c r="F27" s="20" t="s">
        <v>57</v>
      </c>
      <c r="G27" s="20" t="s">
        <v>57</v>
      </c>
      <c r="H27" s="20" t="s">
        <v>57</v>
      </c>
      <c r="I27" s="20" t="s">
        <v>57</v>
      </c>
      <c r="J27" s="21" t="s">
        <v>57</v>
      </c>
      <c r="K27" s="21" t="s">
        <v>57</v>
      </c>
      <c r="L27" s="21" t="s">
        <v>57</v>
      </c>
      <c r="M27" s="21">
        <v>40</v>
      </c>
      <c r="N27" s="21">
        <v>6.17</v>
      </c>
      <c r="O27" s="21">
        <v>4.6</v>
      </c>
      <c r="P27" s="21" t="s">
        <v>57</v>
      </c>
      <c r="Q27" s="21" t="s">
        <v>57</v>
      </c>
      <c r="R27" s="21" t="s">
        <v>57</v>
      </c>
      <c r="S27" s="21" t="s">
        <v>57</v>
      </c>
      <c r="T27" s="21" t="s">
        <v>57</v>
      </c>
      <c r="U27" s="21" t="s">
        <v>57</v>
      </c>
    </row>
    <row r="28" spans="3:21" ht="15.75">
      <c r="C28" s="19" t="s">
        <v>16</v>
      </c>
      <c r="D28" s="20">
        <v>60</v>
      </c>
      <c r="E28" s="20">
        <v>7.89</v>
      </c>
      <c r="F28" s="20">
        <v>7.5</v>
      </c>
      <c r="G28" s="20">
        <v>13.33</v>
      </c>
      <c r="H28" s="20">
        <v>11</v>
      </c>
      <c r="I28" s="20">
        <v>1.58</v>
      </c>
      <c r="J28" s="20">
        <v>46.67</v>
      </c>
      <c r="K28" s="20">
        <v>3.43</v>
      </c>
      <c r="L28" s="20">
        <v>2.31</v>
      </c>
      <c r="M28" s="21">
        <v>26.67</v>
      </c>
      <c r="N28" s="21">
        <v>7.5</v>
      </c>
      <c r="O28" s="21">
        <v>3.31</v>
      </c>
      <c r="P28" s="22">
        <v>33.33</v>
      </c>
      <c r="Q28" s="22">
        <v>9.6</v>
      </c>
      <c r="R28" s="22">
        <v>6.68</v>
      </c>
      <c r="S28" s="22">
        <v>86.67</v>
      </c>
      <c r="T28" s="22">
        <v>7.38</v>
      </c>
      <c r="U28" s="22">
        <v>21.4</v>
      </c>
    </row>
    <row r="29" spans="3:21" ht="15.75">
      <c r="C29" s="19" t="s">
        <v>20</v>
      </c>
      <c r="D29" s="20">
        <v>40</v>
      </c>
      <c r="E29" s="20">
        <v>4.83</v>
      </c>
      <c r="F29" s="20">
        <v>1.59</v>
      </c>
      <c r="G29" s="20" t="s">
        <v>57</v>
      </c>
      <c r="H29" s="20" t="s">
        <v>57</v>
      </c>
      <c r="I29" s="20" t="s">
        <v>57</v>
      </c>
      <c r="J29" s="21" t="s">
        <v>57</v>
      </c>
      <c r="K29" s="21" t="s">
        <v>57</v>
      </c>
      <c r="L29" s="21" t="s">
        <v>57</v>
      </c>
      <c r="M29" s="21" t="s">
        <v>57</v>
      </c>
      <c r="N29" s="21" t="s">
        <v>57</v>
      </c>
      <c r="O29" s="21" t="s">
        <v>57</v>
      </c>
      <c r="P29" s="21" t="s">
        <v>57</v>
      </c>
      <c r="Q29" s="21" t="s">
        <v>57</v>
      </c>
      <c r="R29" s="21" t="s">
        <v>57</v>
      </c>
      <c r="S29" s="21" t="s">
        <v>57</v>
      </c>
      <c r="T29" s="21" t="s">
        <v>57</v>
      </c>
      <c r="U29" s="21" t="s">
        <v>57</v>
      </c>
    </row>
    <row r="30" spans="3:21" ht="15.75">
      <c r="C30" s="19" t="s">
        <v>15</v>
      </c>
      <c r="D30" s="20">
        <v>73.33</v>
      </c>
      <c r="E30" s="20">
        <v>7.45</v>
      </c>
      <c r="F30" s="20">
        <v>13.9</v>
      </c>
      <c r="G30" s="20">
        <v>46.67</v>
      </c>
      <c r="H30" s="20">
        <v>8.57</v>
      </c>
      <c r="I30" s="20">
        <v>10.42</v>
      </c>
      <c r="J30" s="21" t="s">
        <v>57</v>
      </c>
      <c r="K30" s="21" t="s">
        <v>57</v>
      </c>
      <c r="L30" s="21" t="s">
        <v>57</v>
      </c>
      <c r="M30" s="21">
        <v>73.33</v>
      </c>
      <c r="N30" s="21">
        <v>5.91</v>
      </c>
      <c r="O30" s="21">
        <v>10.29</v>
      </c>
      <c r="P30" s="21" t="s">
        <v>57</v>
      </c>
      <c r="Q30" s="21" t="s">
        <v>57</v>
      </c>
      <c r="R30" s="21" t="s">
        <v>57</v>
      </c>
      <c r="S30" s="22">
        <v>53.33</v>
      </c>
      <c r="T30" s="22">
        <v>5.13</v>
      </c>
      <c r="U30" s="22">
        <v>6.58</v>
      </c>
    </row>
    <row r="31" spans="3:21" ht="15.75">
      <c r="C31" s="19" t="s">
        <v>17</v>
      </c>
      <c r="D31" s="20">
        <v>66.67</v>
      </c>
      <c r="E31" s="20">
        <v>6.4</v>
      </c>
      <c r="F31" s="20">
        <v>13.5</v>
      </c>
      <c r="G31" s="20">
        <v>46.67</v>
      </c>
      <c r="H31" s="20">
        <v>9.14</v>
      </c>
      <c r="I31" s="20">
        <v>9.47</v>
      </c>
      <c r="J31" s="20">
        <v>60</v>
      </c>
      <c r="K31" s="20">
        <v>7.56</v>
      </c>
      <c r="L31" s="20">
        <v>7.98</v>
      </c>
      <c r="M31" s="21">
        <v>66.67</v>
      </c>
      <c r="N31" s="21">
        <v>9.2</v>
      </c>
      <c r="O31" s="21">
        <v>18.06</v>
      </c>
      <c r="P31" s="22">
        <v>73.33</v>
      </c>
      <c r="Q31" s="22">
        <v>8.09</v>
      </c>
      <c r="R31" s="22">
        <v>21.47</v>
      </c>
      <c r="S31" s="22">
        <v>40</v>
      </c>
      <c r="T31" s="22">
        <v>9.83</v>
      </c>
      <c r="U31" s="22">
        <v>14.15</v>
      </c>
    </row>
    <row r="32" spans="3:21" ht="15.75">
      <c r="C32" s="19" t="s">
        <v>31</v>
      </c>
      <c r="D32" s="20" t="s">
        <v>57</v>
      </c>
      <c r="E32" s="20" t="s">
        <v>57</v>
      </c>
      <c r="F32" s="20" t="s">
        <v>57</v>
      </c>
      <c r="G32" s="20" t="s">
        <v>57</v>
      </c>
      <c r="H32" s="20" t="s">
        <v>57</v>
      </c>
      <c r="I32" s="20" t="s">
        <v>57</v>
      </c>
      <c r="J32" s="21" t="s">
        <v>57</v>
      </c>
      <c r="K32" s="21" t="s">
        <v>57</v>
      </c>
      <c r="L32" s="21" t="s">
        <v>57</v>
      </c>
      <c r="M32" s="21">
        <v>80</v>
      </c>
      <c r="N32" s="21">
        <v>8.83</v>
      </c>
      <c r="O32" s="21">
        <v>19.72</v>
      </c>
      <c r="P32" s="21" t="s">
        <v>57</v>
      </c>
      <c r="Q32" s="21" t="s">
        <v>57</v>
      </c>
      <c r="R32" s="21" t="s">
        <v>57</v>
      </c>
      <c r="S32" s="21" t="s">
        <v>57</v>
      </c>
      <c r="T32" s="21" t="s">
        <v>57</v>
      </c>
      <c r="U32" s="21" t="s">
        <v>57</v>
      </c>
    </row>
    <row r="33" spans="3:21" ht="15.75">
      <c r="C33" s="19" t="s">
        <v>21</v>
      </c>
      <c r="D33" s="20">
        <v>6.67</v>
      </c>
      <c r="E33" s="20">
        <v>3</v>
      </c>
      <c r="F33" s="20">
        <v>0.45</v>
      </c>
      <c r="G33" s="20" t="s">
        <v>57</v>
      </c>
      <c r="H33" s="20" t="s">
        <v>57</v>
      </c>
      <c r="I33" s="20" t="s">
        <v>57</v>
      </c>
      <c r="J33" s="20">
        <v>20</v>
      </c>
      <c r="K33" s="20">
        <v>4.67</v>
      </c>
      <c r="L33" s="20">
        <v>2.43</v>
      </c>
      <c r="M33" s="21">
        <v>13.33</v>
      </c>
      <c r="N33" s="21">
        <v>6.5</v>
      </c>
      <c r="O33" s="21">
        <v>1.85</v>
      </c>
      <c r="P33" s="21" t="s">
        <v>57</v>
      </c>
      <c r="Q33" s="21" t="s">
        <v>57</v>
      </c>
      <c r="R33" s="21" t="s">
        <v>57</v>
      </c>
      <c r="S33" s="21" t="s">
        <v>57</v>
      </c>
      <c r="T33" s="21" t="s">
        <v>57</v>
      </c>
      <c r="U33" s="21" t="s">
        <v>57</v>
      </c>
    </row>
    <row r="36" spans="8:21" ht="15">
      <c r="H36" s="38"/>
      <c r="I36" s="38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pans="8:21" ht="15"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8:21" ht="15.75">
      <c r="H38" s="39"/>
      <c r="I38" s="40"/>
      <c r="J38" s="41"/>
      <c r="K38" s="41"/>
      <c r="L38" s="41"/>
      <c r="M38" s="41"/>
      <c r="N38" s="42"/>
      <c r="O38" s="42"/>
      <c r="P38" s="42"/>
      <c r="Q38" s="42"/>
      <c r="R38" s="41"/>
      <c r="S38" s="41"/>
      <c r="T38" s="41"/>
      <c r="U38" s="41"/>
    </row>
    <row r="39" spans="8:21" ht="15.75">
      <c r="H39" s="39"/>
      <c r="I39" s="40"/>
      <c r="J39" s="41"/>
      <c r="K39" s="41"/>
      <c r="L39" s="41"/>
      <c r="M39" s="41"/>
      <c r="N39" s="42"/>
      <c r="O39" s="42"/>
      <c r="P39" s="42"/>
      <c r="Q39" s="42"/>
      <c r="R39" s="42"/>
      <c r="S39" s="42"/>
      <c r="T39" s="42"/>
      <c r="U39" s="42"/>
    </row>
    <row r="40" spans="8:21" ht="15.75">
      <c r="H40" s="39"/>
      <c r="I40" s="40"/>
      <c r="J40" s="41"/>
      <c r="K40" s="41"/>
      <c r="L40" s="41"/>
      <c r="M40" s="41"/>
      <c r="N40" s="42"/>
      <c r="O40" s="42"/>
      <c r="P40" s="42"/>
      <c r="Q40" s="42"/>
      <c r="R40" s="42"/>
      <c r="S40" s="42"/>
      <c r="T40" s="42"/>
      <c r="U40" s="42"/>
    </row>
    <row r="41" spans="8:21" ht="15.75">
      <c r="H41" s="39"/>
      <c r="I41" s="40"/>
      <c r="J41" s="41"/>
      <c r="K41" s="41"/>
      <c r="L41" s="41"/>
      <c r="M41" s="41"/>
      <c r="N41" s="41"/>
      <c r="O41" s="41"/>
      <c r="P41" s="41"/>
      <c r="Q41" s="41"/>
      <c r="R41" s="42"/>
      <c r="S41" s="42"/>
      <c r="T41" s="42"/>
      <c r="U41" s="42"/>
    </row>
    <row r="42" spans="8:21" ht="15.75">
      <c r="H42" s="39"/>
      <c r="I42" s="40"/>
      <c r="J42" s="41"/>
      <c r="K42" s="41"/>
      <c r="L42" s="41"/>
      <c r="M42" s="41"/>
      <c r="N42" s="41"/>
      <c r="O42" s="41"/>
      <c r="P42" s="41"/>
      <c r="Q42" s="41"/>
      <c r="R42" s="42"/>
      <c r="S42" s="42"/>
      <c r="T42" s="42"/>
      <c r="U42" s="42"/>
    </row>
    <row r="43" spans="8:21" ht="15.75">
      <c r="H43" s="39"/>
      <c r="I43" s="40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8:21" ht="15.75">
      <c r="H44" s="39"/>
      <c r="I44" s="40"/>
      <c r="J44" s="41"/>
      <c r="K44" s="41"/>
      <c r="L44" s="41"/>
      <c r="M44" s="41"/>
      <c r="N44" s="42"/>
      <c r="O44" s="42"/>
      <c r="P44" s="42"/>
      <c r="Q44" s="42"/>
      <c r="R44" s="42"/>
      <c r="S44" s="42"/>
      <c r="T44" s="42"/>
      <c r="U44" s="42"/>
    </row>
    <row r="45" spans="8:21" ht="15.75">
      <c r="H45" s="39"/>
      <c r="I45" s="40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8:21" ht="15.75">
      <c r="H46" s="39"/>
      <c r="I46" s="40"/>
      <c r="J46" s="41"/>
      <c r="K46" s="41"/>
      <c r="L46" s="41"/>
      <c r="M46" s="41"/>
      <c r="N46" s="41"/>
      <c r="O46" s="41"/>
      <c r="P46" s="41"/>
      <c r="Q46" s="41"/>
      <c r="R46" s="42"/>
      <c r="S46" s="42"/>
      <c r="T46" s="42"/>
      <c r="U46" s="42"/>
    </row>
    <row r="47" spans="8:21" ht="15.75">
      <c r="H47" s="39"/>
      <c r="I47" s="40"/>
      <c r="J47" s="41"/>
      <c r="K47" s="41"/>
      <c r="L47" s="41"/>
      <c r="M47" s="41"/>
      <c r="N47" s="42"/>
      <c r="O47" s="42"/>
      <c r="P47" s="42"/>
      <c r="Q47" s="42"/>
      <c r="R47" s="42"/>
      <c r="S47" s="42"/>
      <c r="T47" s="42"/>
      <c r="U47" s="42"/>
    </row>
    <row r="48" spans="8:21" ht="15.75">
      <c r="H48" s="39"/>
      <c r="I48" s="40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8:21" ht="15.75">
      <c r="H49" s="39"/>
      <c r="I49" s="40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vishal</dc:creator>
  <cp:keywords/>
  <dc:description/>
  <cp:lastModifiedBy>lhufnag</cp:lastModifiedBy>
  <cp:lastPrinted>2014-06-15T10:33:24Z</cp:lastPrinted>
  <dcterms:created xsi:type="dcterms:W3CDTF">2014-05-29T04:18:44Z</dcterms:created>
  <dcterms:modified xsi:type="dcterms:W3CDTF">2015-03-25T12:39:06Z</dcterms:modified>
  <cp:category/>
  <cp:version/>
  <cp:contentType/>
  <cp:contentStatus/>
</cp:coreProperties>
</file>